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516"/>
  <workbookPr date1904="1" showInkAnnotation="0" autoCompressPictures="0"/>
  <bookViews>
    <workbookView xWindow="1080" yWindow="240" windowWidth="34520" windowHeight="19080" tabRatio="581" activeTab="11"/>
  </bookViews>
  <sheets>
    <sheet name="Fig1c,d" sheetId="1" r:id="rId1"/>
    <sheet name="Fig1e,f,h" sheetId="2" r:id="rId2"/>
    <sheet name="Fig.2" sheetId="3" r:id="rId3"/>
    <sheet name="Fig.3" sheetId="4" r:id="rId4"/>
    <sheet name="Fig. 4" sheetId="5" r:id="rId5"/>
    <sheet name="Fig. 5" sheetId="14" r:id="rId6"/>
    <sheet name="Fig. 6" sheetId="15" r:id="rId7"/>
    <sheet name="Fig. 7" sheetId="16" r:id="rId8"/>
    <sheet name="Fig.8" sheetId="18" r:id="rId9"/>
    <sheet name="Fig.S1" sheetId="6" r:id="rId10"/>
    <sheet name="Fig. S2" sheetId="11" r:id="rId11"/>
    <sheet name="Fig.S3" sheetId="19" r:id="rId12"/>
    <sheet name="Fig. S4" sheetId="12" r:id="rId13"/>
    <sheet name="Fig. S5" sheetId="13" r:id="rId14"/>
    <sheet name="Fig. S6" sheetId="20" r:id="rId15"/>
    <sheet name="Fig. S7" sheetId="17" r:id="rId16"/>
    <sheet name="Fig.S8" sheetId="21" r:id="rId17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48" i="21" l="1"/>
  <c r="V48" i="21"/>
  <c r="T46" i="21"/>
  <c r="F45" i="21"/>
  <c r="N63" i="13"/>
  <c r="L63" i="13"/>
  <c r="J63" i="13"/>
  <c r="H63" i="13"/>
  <c r="F63" i="13"/>
  <c r="D63" i="13"/>
  <c r="N62" i="13"/>
  <c r="L62" i="13"/>
  <c r="J62" i="13"/>
  <c r="H62" i="13"/>
  <c r="F62" i="13"/>
  <c r="D62" i="13"/>
  <c r="N61" i="13"/>
  <c r="L61" i="13"/>
  <c r="J61" i="13"/>
  <c r="H61" i="13"/>
  <c r="F61" i="13"/>
  <c r="D61" i="13"/>
  <c r="N60" i="13"/>
  <c r="L60" i="13"/>
  <c r="J60" i="13"/>
  <c r="H60" i="13"/>
  <c r="F60" i="13"/>
  <c r="D60" i="13"/>
  <c r="N59" i="13"/>
  <c r="L59" i="13"/>
  <c r="J59" i="13"/>
  <c r="H59" i="13"/>
  <c r="F59" i="13"/>
  <c r="D59" i="13"/>
  <c r="N58" i="13"/>
  <c r="L58" i="13"/>
  <c r="J58" i="13"/>
  <c r="H58" i="13"/>
  <c r="F58" i="13"/>
  <c r="D58" i="13"/>
  <c r="P61" i="21"/>
  <c r="P52" i="21"/>
  <c r="P44" i="21"/>
  <c r="P35" i="21"/>
  <c r="M64" i="18"/>
  <c r="M53" i="18"/>
  <c r="K73" i="21"/>
  <c r="K65" i="21"/>
  <c r="K57" i="21"/>
  <c r="K49" i="21"/>
  <c r="I34" i="21"/>
  <c r="J34" i="21"/>
  <c r="I35" i="21"/>
  <c r="J35" i="21"/>
  <c r="I36" i="21"/>
  <c r="J36" i="21"/>
  <c r="I37" i="21"/>
  <c r="J37" i="21"/>
  <c r="E32" i="20"/>
  <c r="G32" i="20"/>
  <c r="I32" i="20"/>
  <c r="E33" i="20"/>
  <c r="G33" i="20"/>
  <c r="I33" i="20"/>
  <c r="E34" i="20"/>
  <c r="G34" i="20"/>
  <c r="I34" i="20"/>
  <c r="G54" i="20"/>
  <c r="G55" i="20"/>
  <c r="N47" i="16"/>
  <c r="L47" i="16"/>
  <c r="N40" i="18"/>
  <c r="N31" i="18"/>
  <c r="N23" i="18"/>
  <c r="N15" i="18"/>
  <c r="L54" i="2"/>
  <c r="M54" i="2"/>
  <c r="O54" i="2"/>
  <c r="P54" i="2"/>
  <c r="D42" i="5"/>
  <c r="D41" i="5"/>
  <c r="D40" i="5"/>
  <c r="D39" i="5"/>
  <c r="D38" i="5"/>
  <c r="D37" i="5"/>
  <c r="D36" i="5"/>
  <c r="D35" i="5"/>
  <c r="G68" i="15"/>
  <c r="E68" i="15"/>
  <c r="C68" i="15"/>
  <c r="G67" i="15"/>
  <c r="E67" i="15"/>
  <c r="C67" i="15"/>
  <c r="G66" i="15"/>
  <c r="E66" i="15"/>
  <c r="C66" i="15"/>
  <c r="G65" i="15"/>
  <c r="E65" i="15"/>
  <c r="C65" i="15"/>
  <c r="G64" i="15"/>
  <c r="E64" i="15"/>
  <c r="C64" i="15"/>
  <c r="G63" i="15"/>
  <c r="E63" i="15"/>
  <c r="C63" i="15"/>
  <c r="F24" i="21"/>
  <c r="D24" i="21"/>
  <c r="F19" i="21"/>
  <c r="D19" i="21"/>
  <c r="F23" i="21"/>
  <c r="D23" i="21"/>
  <c r="F18" i="21"/>
  <c r="D18" i="21"/>
  <c r="F22" i="21"/>
  <c r="D22" i="21"/>
  <c r="F17" i="21"/>
  <c r="D17" i="21"/>
  <c r="X10" i="17"/>
  <c r="X9" i="17"/>
  <c r="D44" i="13"/>
  <c r="D43" i="13"/>
  <c r="D42" i="13"/>
  <c r="D41" i="13"/>
  <c r="F68" i="12"/>
  <c r="D68" i="12"/>
  <c r="F67" i="12"/>
  <c r="D67" i="12"/>
  <c r="F66" i="12"/>
  <c r="D66" i="12"/>
  <c r="F65" i="12"/>
  <c r="D65" i="12"/>
  <c r="F64" i="12"/>
  <c r="D64" i="12"/>
  <c r="F63" i="12"/>
  <c r="D63" i="12"/>
  <c r="F62" i="12"/>
  <c r="D62" i="12"/>
  <c r="F61" i="12"/>
  <c r="D61" i="12"/>
  <c r="D25" i="19"/>
  <c r="D26" i="19"/>
  <c r="D27" i="19"/>
  <c r="D24" i="19"/>
  <c r="R76" i="11"/>
  <c r="Q76" i="11"/>
  <c r="P76" i="11"/>
  <c r="R75" i="11"/>
  <c r="Q75" i="11"/>
  <c r="P75" i="11"/>
  <c r="Q74" i="11"/>
  <c r="P74" i="11"/>
  <c r="R71" i="11"/>
  <c r="Q71" i="11"/>
  <c r="P71" i="11"/>
  <c r="R70" i="11"/>
  <c r="Q70" i="11"/>
  <c r="P70" i="11"/>
  <c r="Q69" i="11"/>
  <c r="P69" i="11"/>
  <c r="R66" i="11"/>
  <c r="Q66" i="11"/>
  <c r="P66" i="11"/>
  <c r="R65" i="11"/>
  <c r="Q65" i="11"/>
  <c r="P65" i="11"/>
  <c r="Q64" i="11"/>
  <c r="P64" i="11"/>
  <c r="R61" i="11"/>
  <c r="Q61" i="11"/>
  <c r="P61" i="11"/>
  <c r="R60" i="11"/>
  <c r="Q60" i="11"/>
  <c r="P60" i="11"/>
  <c r="Q59" i="11"/>
  <c r="P59" i="11"/>
  <c r="R56" i="11"/>
  <c r="Q56" i="11"/>
  <c r="P56" i="11"/>
  <c r="R55" i="11"/>
  <c r="Q55" i="11"/>
  <c r="P55" i="11"/>
  <c r="Q54" i="11"/>
  <c r="P54" i="11"/>
  <c r="J39" i="11"/>
  <c r="H39" i="11"/>
  <c r="I39" i="11"/>
  <c r="J38" i="11"/>
  <c r="H38" i="11"/>
  <c r="I38" i="11"/>
  <c r="J37" i="11"/>
  <c r="H37" i="11"/>
  <c r="I37" i="11"/>
  <c r="H36" i="11"/>
  <c r="I36" i="11"/>
  <c r="H28" i="11"/>
  <c r="G28" i="11"/>
  <c r="F28" i="11"/>
  <c r="H27" i="11"/>
  <c r="G27" i="11"/>
  <c r="F27" i="11"/>
  <c r="H26" i="11"/>
  <c r="G26" i="11"/>
  <c r="F26" i="11"/>
  <c r="G25" i="11"/>
  <c r="F25" i="11"/>
  <c r="H12" i="11"/>
  <c r="F12" i="11"/>
  <c r="D12" i="11"/>
  <c r="H11" i="11"/>
  <c r="F11" i="11"/>
  <c r="D11" i="11"/>
  <c r="F8" i="6"/>
  <c r="L8" i="6"/>
  <c r="S8" i="6"/>
  <c r="Y8" i="6"/>
  <c r="F9" i="6"/>
  <c r="L9" i="6"/>
  <c r="S9" i="6"/>
  <c r="Y9" i="6"/>
  <c r="F10" i="6"/>
  <c r="L10" i="6"/>
  <c r="S10" i="6"/>
  <c r="Y10" i="6"/>
  <c r="F16" i="6"/>
  <c r="L16" i="6"/>
  <c r="S16" i="6"/>
  <c r="Y16" i="6"/>
  <c r="F17" i="6"/>
  <c r="L17" i="6"/>
  <c r="S17" i="6"/>
  <c r="Y17" i="6"/>
  <c r="F18" i="6"/>
  <c r="L18" i="6"/>
  <c r="S18" i="6"/>
  <c r="Y18" i="6"/>
  <c r="F24" i="6"/>
  <c r="L24" i="6"/>
  <c r="S24" i="6"/>
  <c r="Y24" i="6"/>
  <c r="F25" i="6"/>
  <c r="L25" i="6"/>
  <c r="S25" i="6"/>
  <c r="Y25" i="6"/>
  <c r="F26" i="6"/>
  <c r="L26" i="6"/>
  <c r="S26" i="6"/>
  <c r="Y26" i="6"/>
  <c r="F32" i="6"/>
  <c r="S32" i="6"/>
  <c r="F33" i="6"/>
  <c r="S33" i="6"/>
  <c r="F34" i="6"/>
  <c r="S34" i="6"/>
  <c r="F42" i="6"/>
  <c r="G42" i="6"/>
  <c r="P42" i="6"/>
  <c r="Q42" i="6"/>
  <c r="F43" i="6"/>
  <c r="G43" i="6"/>
  <c r="H43" i="6"/>
  <c r="P43" i="6"/>
  <c r="Q43" i="6"/>
  <c r="R43" i="6"/>
  <c r="F44" i="6"/>
  <c r="G44" i="6"/>
  <c r="H44" i="6"/>
  <c r="P44" i="6"/>
  <c r="Q44" i="6"/>
  <c r="R44" i="6"/>
  <c r="F45" i="6"/>
  <c r="G45" i="6"/>
  <c r="H45" i="6"/>
  <c r="P45" i="6"/>
  <c r="Q45" i="6"/>
  <c r="R45" i="6"/>
  <c r="F46" i="6"/>
  <c r="G46" i="6"/>
  <c r="H46" i="6"/>
  <c r="F50" i="6"/>
  <c r="G50" i="6"/>
  <c r="P50" i="6"/>
  <c r="Q50" i="6"/>
  <c r="F51" i="6"/>
  <c r="G51" i="6"/>
  <c r="H51" i="6"/>
  <c r="P51" i="6"/>
  <c r="Q51" i="6"/>
  <c r="R51" i="6"/>
  <c r="F52" i="6"/>
  <c r="G52" i="6"/>
  <c r="H52" i="6"/>
  <c r="P52" i="6"/>
  <c r="Q52" i="6"/>
  <c r="R52" i="6"/>
  <c r="F53" i="6"/>
  <c r="G53" i="6"/>
  <c r="H53" i="6"/>
  <c r="P53" i="6"/>
  <c r="Q53" i="6"/>
  <c r="R53" i="6"/>
  <c r="F54" i="6"/>
  <c r="G54" i="6"/>
  <c r="H54" i="6"/>
  <c r="F58" i="6"/>
  <c r="G58" i="6"/>
  <c r="P58" i="6"/>
  <c r="Q58" i="6"/>
  <c r="F59" i="6"/>
  <c r="G59" i="6"/>
  <c r="H59" i="6"/>
  <c r="P59" i="6"/>
  <c r="Q59" i="6"/>
  <c r="R59" i="6"/>
  <c r="F60" i="6"/>
  <c r="G60" i="6"/>
  <c r="H60" i="6"/>
  <c r="P60" i="6"/>
  <c r="Q60" i="6"/>
  <c r="R60" i="6"/>
  <c r="F61" i="6"/>
  <c r="G61" i="6"/>
  <c r="H61" i="6"/>
  <c r="P61" i="6"/>
  <c r="Q61" i="6"/>
  <c r="R61" i="6"/>
  <c r="F62" i="6"/>
  <c r="G62" i="6"/>
  <c r="H62" i="6"/>
  <c r="F66" i="6"/>
  <c r="G66" i="6"/>
  <c r="P66" i="6"/>
  <c r="Q66" i="6"/>
  <c r="F67" i="6"/>
  <c r="G67" i="6"/>
  <c r="H67" i="6"/>
  <c r="P67" i="6"/>
  <c r="Q67" i="6"/>
  <c r="R67" i="6"/>
  <c r="F68" i="6"/>
  <c r="G68" i="6"/>
  <c r="H68" i="6"/>
  <c r="P68" i="6"/>
  <c r="Q68" i="6"/>
  <c r="R68" i="6"/>
  <c r="F69" i="6"/>
  <c r="G69" i="6"/>
  <c r="H69" i="6"/>
  <c r="P69" i="6"/>
  <c r="Q69" i="6"/>
  <c r="R69" i="6"/>
  <c r="F70" i="6"/>
  <c r="G70" i="6"/>
  <c r="H70" i="6"/>
  <c r="F74" i="6"/>
  <c r="G74" i="6"/>
  <c r="P74" i="6"/>
  <c r="Q74" i="6"/>
  <c r="F75" i="6"/>
  <c r="G75" i="6"/>
  <c r="H75" i="6"/>
  <c r="P75" i="6"/>
  <c r="Q75" i="6"/>
  <c r="R75" i="6"/>
  <c r="F76" i="6"/>
  <c r="G76" i="6"/>
  <c r="H76" i="6"/>
  <c r="P76" i="6"/>
  <c r="Q76" i="6"/>
  <c r="R76" i="6"/>
  <c r="F77" i="6"/>
  <c r="G77" i="6"/>
  <c r="H77" i="6"/>
  <c r="P77" i="6"/>
  <c r="Q77" i="6"/>
  <c r="R77" i="6"/>
  <c r="F78" i="6"/>
  <c r="G78" i="6"/>
  <c r="H78" i="6"/>
  <c r="M16" i="5"/>
  <c r="M10" i="5"/>
  <c r="Z12" i="5"/>
  <c r="Z66" i="5"/>
  <c r="Z65" i="5"/>
  <c r="Z64" i="5"/>
  <c r="Z63" i="5"/>
  <c r="Z62" i="5"/>
  <c r="Z57" i="5"/>
  <c r="Z56" i="5"/>
  <c r="Z55" i="5"/>
  <c r="Z54" i="5"/>
  <c r="Z53" i="5"/>
  <c r="Z48" i="5"/>
  <c r="Z47" i="5"/>
  <c r="Z46" i="5"/>
  <c r="Z45" i="5"/>
  <c r="Z44" i="5"/>
  <c r="Z39" i="5"/>
  <c r="Z38" i="5"/>
  <c r="Z37" i="5"/>
  <c r="Z36" i="5"/>
  <c r="Z35" i="5"/>
  <c r="Z30" i="5"/>
  <c r="Z29" i="5"/>
  <c r="Z28" i="5"/>
  <c r="Z27" i="5"/>
  <c r="Z26" i="5"/>
  <c r="Z21" i="5"/>
  <c r="Z20" i="5"/>
  <c r="Z19" i="5"/>
  <c r="Z18" i="5"/>
  <c r="Z17" i="5"/>
  <c r="Z8" i="5"/>
  <c r="Z9" i="5"/>
  <c r="Z10" i="5"/>
  <c r="Z11" i="5"/>
  <c r="Y66" i="5"/>
  <c r="X66" i="5"/>
  <c r="Y65" i="5"/>
  <c r="X65" i="5"/>
  <c r="Y64" i="5"/>
  <c r="X64" i="5"/>
  <c r="Y63" i="5"/>
  <c r="X63" i="5"/>
  <c r="Y62" i="5"/>
  <c r="X62" i="5"/>
  <c r="Y61" i="5"/>
  <c r="X61" i="5"/>
  <c r="Y57" i="5"/>
  <c r="X57" i="5"/>
  <c r="Y56" i="5"/>
  <c r="X56" i="5"/>
  <c r="Y55" i="5"/>
  <c r="X55" i="5"/>
  <c r="Y54" i="5"/>
  <c r="X54" i="5"/>
  <c r="Y53" i="5"/>
  <c r="X53" i="5"/>
  <c r="Y52" i="5"/>
  <c r="X52" i="5"/>
  <c r="Y48" i="5"/>
  <c r="X48" i="5"/>
  <c r="Y47" i="5"/>
  <c r="X47" i="5"/>
  <c r="Y46" i="5"/>
  <c r="X46" i="5"/>
  <c r="Y45" i="5"/>
  <c r="X45" i="5"/>
  <c r="Y44" i="5"/>
  <c r="X44" i="5"/>
  <c r="Y43" i="5"/>
  <c r="X43" i="5"/>
  <c r="Y39" i="5"/>
  <c r="X39" i="5"/>
  <c r="Y38" i="5"/>
  <c r="X38" i="5"/>
  <c r="Y37" i="5"/>
  <c r="X37" i="5"/>
  <c r="Y36" i="5"/>
  <c r="X36" i="5"/>
  <c r="Y35" i="5"/>
  <c r="X35" i="5"/>
  <c r="Y34" i="5"/>
  <c r="X34" i="5"/>
  <c r="Y30" i="5"/>
  <c r="X30" i="5"/>
  <c r="Y29" i="5"/>
  <c r="X29" i="5"/>
  <c r="Y28" i="5"/>
  <c r="X28" i="5"/>
  <c r="Y27" i="5"/>
  <c r="X27" i="5"/>
  <c r="Y26" i="5"/>
  <c r="X26" i="5"/>
  <c r="Y25" i="5"/>
  <c r="X25" i="5"/>
  <c r="Y21" i="5"/>
  <c r="X21" i="5"/>
  <c r="Y20" i="5"/>
  <c r="X20" i="5"/>
  <c r="Y19" i="5"/>
  <c r="X19" i="5"/>
  <c r="Y18" i="5"/>
  <c r="X18" i="5"/>
  <c r="Y17" i="5"/>
  <c r="X17" i="5"/>
  <c r="Y16" i="5"/>
  <c r="X16" i="5"/>
  <c r="Y12" i="5"/>
  <c r="X12" i="5"/>
  <c r="Y11" i="5"/>
  <c r="X11" i="5"/>
  <c r="Y10" i="5"/>
  <c r="X10" i="5"/>
  <c r="Y9" i="5"/>
  <c r="X9" i="5"/>
  <c r="Y8" i="5"/>
  <c r="X8" i="5"/>
  <c r="Y7" i="5"/>
  <c r="X7" i="5"/>
  <c r="G7" i="5"/>
  <c r="G17" i="5"/>
  <c r="G16" i="5"/>
  <c r="G15" i="5"/>
  <c r="G14" i="5"/>
  <c r="G10" i="5"/>
  <c r="G9" i="5"/>
  <c r="G8" i="5"/>
  <c r="E17" i="5"/>
  <c r="F17" i="5"/>
  <c r="E16" i="5"/>
  <c r="F16" i="5"/>
  <c r="E15" i="5"/>
  <c r="F15" i="5"/>
  <c r="E14" i="5"/>
  <c r="F14" i="5"/>
  <c r="E13" i="5"/>
  <c r="F13" i="5"/>
  <c r="E7" i="5"/>
  <c r="F7" i="5"/>
  <c r="E8" i="5"/>
  <c r="F8" i="5"/>
  <c r="E9" i="5"/>
  <c r="F9" i="5"/>
  <c r="E10" i="5"/>
  <c r="F10" i="5"/>
  <c r="E6" i="5"/>
  <c r="F6" i="5"/>
  <c r="I60" i="14"/>
  <c r="I59" i="14"/>
  <c r="I54" i="14"/>
  <c r="I53" i="14"/>
  <c r="I48" i="14"/>
  <c r="I47" i="14"/>
  <c r="I42" i="14"/>
  <c r="I41" i="14"/>
  <c r="I36" i="14"/>
  <c r="I35" i="14"/>
  <c r="I30" i="14"/>
  <c r="I29" i="14"/>
  <c r="G60" i="14"/>
  <c r="H60" i="14"/>
  <c r="G59" i="14"/>
  <c r="H59" i="14"/>
  <c r="G58" i="14"/>
  <c r="H58" i="14"/>
  <c r="G57" i="14"/>
  <c r="H57" i="14"/>
  <c r="G54" i="14"/>
  <c r="H54" i="14"/>
  <c r="G53" i="14"/>
  <c r="H53" i="14"/>
  <c r="G52" i="14"/>
  <c r="H52" i="14"/>
  <c r="G51" i="14"/>
  <c r="H51" i="14"/>
  <c r="G48" i="14"/>
  <c r="H48" i="14"/>
  <c r="G47" i="14"/>
  <c r="H47" i="14"/>
  <c r="G46" i="14"/>
  <c r="H46" i="14"/>
  <c r="G45" i="14"/>
  <c r="H45" i="14"/>
  <c r="G42" i="14"/>
  <c r="H42" i="14"/>
  <c r="G41" i="14"/>
  <c r="H41" i="14"/>
  <c r="G40" i="14"/>
  <c r="H40" i="14"/>
  <c r="G39" i="14"/>
  <c r="H39" i="14"/>
  <c r="G36" i="14"/>
  <c r="H36" i="14"/>
  <c r="G35" i="14"/>
  <c r="H35" i="14"/>
  <c r="G34" i="14"/>
  <c r="H34" i="14"/>
  <c r="G33" i="14"/>
  <c r="H33" i="14"/>
  <c r="G30" i="14"/>
  <c r="H30" i="14"/>
  <c r="G29" i="14"/>
  <c r="H29" i="14"/>
  <c r="G28" i="14"/>
  <c r="H28" i="14"/>
  <c r="G27" i="14"/>
  <c r="H27" i="14"/>
  <c r="K20" i="14"/>
  <c r="K19" i="14"/>
  <c r="I20" i="14"/>
  <c r="J20" i="14"/>
  <c r="I19" i="14"/>
  <c r="J19" i="14"/>
  <c r="I18" i="14"/>
  <c r="J18" i="14"/>
  <c r="I17" i="14"/>
  <c r="J17" i="14"/>
  <c r="H12" i="14"/>
  <c r="H11" i="14"/>
  <c r="G12" i="14"/>
  <c r="F12" i="14"/>
  <c r="G11" i="14"/>
  <c r="F11" i="14"/>
  <c r="G10" i="14"/>
  <c r="F10" i="14"/>
  <c r="G9" i="14"/>
  <c r="F9" i="14"/>
  <c r="G13" i="15"/>
  <c r="E13" i="15"/>
  <c r="N37" i="16"/>
  <c r="L37" i="16"/>
  <c r="H54" i="16"/>
  <c r="F54" i="16"/>
  <c r="D54" i="16"/>
  <c r="H39" i="16"/>
  <c r="F39" i="16"/>
  <c r="D39" i="16"/>
  <c r="C25" i="16"/>
  <c r="C23" i="16"/>
  <c r="D25" i="16"/>
  <c r="F25" i="16"/>
  <c r="F23" i="16"/>
  <c r="G25" i="16"/>
  <c r="I25" i="16"/>
  <c r="I23" i="16"/>
  <c r="J25" i="16"/>
  <c r="L25" i="16"/>
  <c r="L23" i="16"/>
  <c r="M25" i="16"/>
  <c r="O25" i="16"/>
  <c r="N25" i="16"/>
  <c r="C24" i="16"/>
  <c r="D24" i="16"/>
  <c r="F24" i="16"/>
  <c r="G24" i="16"/>
  <c r="I24" i="16"/>
  <c r="J24" i="16"/>
  <c r="L24" i="16"/>
  <c r="M24" i="16"/>
  <c r="O24" i="16"/>
  <c r="N24" i="16"/>
  <c r="N23" i="16"/>
  <c r="C19" i="16"/>
  <c r="C16" i="16"/>
  <c r="D19" i="16"/>
  <c r="F19" i="16"/>
  <c r="F16" i="16"/>
  <c r="G19" i="16"/>
  <c r="I19" i="16"/>
  <c r="I16" i="16"/>
  <c r="J19" i="16"/>
  <c r="L19" i="16"/>
  <c r="L16" i="16"/>
  <c r="M19" i="16"/>
  <c r="O19" i="16"/>
  <c r="N19" i="16"/>
  <c r="C18" i="16"/>
  <c r="D18" i="16"/>
  <c r="F18" i="16"/>
  <c r="G18" i="16"/>
  <c r="I18" i="16"/>
  <c r="J18" i="16"/>
  <c r="L18" i="16"/>
  <c r="M18" i="16"/>
  <c r="O18" i="16"/>
  <c r="N18" i="16"/>
  <c r="C17" i="16"/>
  <c r="D17" i="16"/>
  <c r="F17" i="16"/>
  <c r="G17" i="16"/>
  <c r="I17" i="16"/>
  <c r="J17" i="16"/>
  <c r="L17" i="16"/>
  <c r="M17" i="16"/>
  <c r="O17" i="16"/>
  <c r="N17" i="16"/>
  <c r="N16" i="16"/>
  <c r="C12" i="16"/>
  <c r="C9" i="16"/>
  <c r="D12" i="16"/>
  <c r="F12" i="16"/>
  <c r="F9" i="16"/>
  <c r="G12" i="16"/>
  <c r="I12" i="16"/>
  <c r="I9" i="16"/>
  <c r="J12" i="16"/>
  <c r="L12" i="16"/>
  <c r="L9" i="16"/>
  <c r="M12" i="16"/>
  <c r="O12" i="16"/>
  <c r="N12" i="16"/>
  <c r="C11" i="16"/>
  <c r="D11" i="16"/>
  <c r="F11" i="16"/>
  <c r="G11" i="16"/>
  <c r="I11" i="16"/>
  <c r="J11" i="16"/>
  <c r="L11" i="16"/>
  <c r="M11" i="16"/>
  <c r="O11" i="16"/>
  <c r="N11" i="16"/>
  <c r="C10" i="16"/>
  <c r="D10" i="16"/>
  <c r="F10" i="16"/>
  <c r="G10" i="16"/>
  <c r="I10" i="16"/>
  <c r="J10" i="16"/>
  <c r="L10" i="16"/>
  <c r="M10" i="16"/>
  <c r="O10" i="16"/>
  <c r="N10" i="16"/>
  <c r="N9" i="16"/>
  <c r="N17" i="13"/>
  <c r="N26" i="13"/>
  <c r="M26" i="13"/>
  <c r="L26" i="13"/>
  <c r="N25" i="13"/>
  <c r="M25" i="13"/>
  <c r="L25" i="13"/>
  <c r="N24" i="13"/>
  <c r="M24" i="13"/>
  <c r="L24" i="13"/>
  <c r="M23" i="13"/>
  <c r="L23" i="13"/>
  <c r="N18" i="13"/>
  <c r="M18" i="13"/>
  <c r="L18" i="13"/>
  <c r="M17" i="13"/>
  <c r="L17" i="13"/>
  <c r="N16" i="13"/>
  <c r="M16" i="13"/>
  <c r="L16" i="13"/>
  <c r="M15" i="13"/>
  <c r="L15" i="13"/>
  <c r="N10" i="13"/>
  <c r="M10" i="13"/>
  <c r="L10" i="13"/>
  <c r="N9" i="13"/>
  <c r="M9" i="13"/>
  <c r="L9" i="13"/>
  <c r="N8" i="13"/>
  <c r="M8" i="13"/>
  <c r="L8" i="13"/>
  <c r="M7" i="13"/>
  <c r="L7" i="13"/>
  <c r="AG80" i="17"/>
  <c r="AG91" i="17"/>
  <c r="AG90" i="17"/>
  <c r="AG89" i="17"/>
  <c r="AG79" i="17"/>
  <c r="AG78" i="17"/>
  <c r="AG67" i="17"/>
  <c r="AG66" i="17"/>
  <c r="AG65" i="17"/>
  <c r="AG56" i="17"/>
  <c r="AG55" i="17"/>
  <c r="AG54" i="17"/>
  <c r="AG42" i="17"/>
  <c r="AG41" i="17"/>
  <c r="AG40" i="17"/>
  <c r="AG39" i="17"/>
  <c r="AG31" i="17"/>
  <c r="AG30" i="17"/>
  <c r="AG29" i="17"/>
  <c r="AG28" i="17"/>
  <c r="V42" i="17"/>
  <c r="AA42" i="17"/>
  <c r="U42" i="17"/>
  <c r="Z42" i="17"/>
  <c r="T42" i="17"/>
  <c r="Y42" i="17"/>
  <c r="S42" i="17"/>
  <c r="X42" i="17"/>
  <c r="R42" i="17"/>
  <c r="W42" i="17"/>
  <c r="V41" i="17"/>
  <c r="AA41" i="17"/>
  <c r="U41" i="17"/>
  <c r="Z41" i="17"/>
  <c r="T41" i="17"/>
  <c r="Y41" i="17"/>
  <c r="S41" i="17"/>
  <c r="X41" i="17"/>
  <c r="R41" i="17"/>
  <c r="W41" i="17"/>
  <c r="V40" i="17"/>
  <c r="AA40" i="17"/>
  <c r="U40" i="17"/>
  <c r="Z40" i="17"/>
  <c r="T40" i="17"/>
  <c r="Y40" i="17"/>
  <c r="S40" i="17"/>
  <c r="X40" i="17"/>
  <c r="R40" i="17"/>
  <c r="W40" i="17"/>
  <c r="V39" i="17"/>
  <c r="AA39" i="17"/>
  <c r="U39" i="17"/>
  <c r="Z39" i="17"/>
  <c r="T39" i="17"/>
  <c r="Y39" i="17"/>
  <c r="S39" i="17"/>
  <c r="X39" i="17"/>
  <c r="R39" i="17"/>
  <c r="W39" i="17"/>
  <c r="V38" i="17"/>
  <c r="AA38" i="17"/>
  <c r="U38" i="17"/>
  <c r="Z38" i="17"/>
  <c r="T38" i="17"/>
  <c r="Y38" i="17"/>
  <c r="S38" i="17"/>
  <c r="X38" i="17"/>
  <c r="R38" i="17"/>
  <c r="W38" i="17"/>
  <c r="V31" i="17"/>
  <c r="AA31" i="17"/>
  <c r="U31" i="17"/>
  <c r="Z31" i="17"/>
  <c r="T31" i="17"/>
  <c r="Y31" i="17"/>
  <c r="S31" i="17"/>
  <c r="X31" i="17"/>
  <c r="R31" i="17"/>
  <c r="W31" i="17"/>
  <c r="V30" i="17"/>
  <c r="AA30" i="17"/>
  <c r="U30" i="17"/>
  <c r="Z30" i="17"/>
  <c r="T30" i="17"/>
  <c r="Y30" i="17"/>
  <c r="S30" i="17"/>
  <c r="X30" i="17"/>
  <c r="R30" i="17"/>
  <c r="W30" i="17"/>
  <c r="V29" i="17"/>
  <c r="AA29" i="17"/>
  <c r="U29" i="17"/>
  <c r="Z29" i="17"/>
  <c r="T29" i="17"/>
  <c r="Y29" i="17"/>
  <c r="S29" i="17"/>
  <c r="X29" i="17"/>
  <c r="R29" i="17"/>
  <c r="W29" i="17"/>
  <c r="V28" i="17"/>
  <c r="AA28" i="17"/>
  <c r="U28" i="17"/>
  <c r="Z28" i="17"/>
  <c r="T28" i="17"/>
  <c r="Y28" i="17"/>
  <c r="S28" i="17"/>
  <c r="X28" i="17"/>
  <c r="R28" i="17"/>
  <c r="W28" i="17"/>
  <c r="V27" i="17"/>
  <c r="AA27" i="17"/>
  <c r="U27" i="17"/>
  <c r="Z27" i="17"/>
  <c r="T27" i="17"/>
  <c r="Y27" i="17"/>
  <c r="S27" i="17"/>
  <c r="X27" i="17"/>
  <c r="R27" i="17"/>
  <c r="W27" i="17"/>
  <c r="D14" i="17"/>
  <c r="D10" i="17"/>
  <c r="E14" i="17"/>
  <c r="G14" i="17"/>
  <c r="G10" i="17"/>
  <c r="H14" i="17"/>
  <c r="J14" i="17"/>
  <c r="J10" i="17"/>
  <c r="K14" i="17"/>
  <c r="M14" i="17"/>
  <c r="M10" i="17"/>
  <c r="N14" i="17"/>
  <c r="P14" i="17"/>
  <c r="O14" i="17"/>
  <c r="D13" i="17"/>
  <c r="E13" i="17"/>
  <c r="G13" i="17"/>
  <c r="H13" i="17"/>
  <c r="J13" i="17"/>
  <c r="K13" i="17"/>
  <c r="M13" i="17"/>
  <c r="N13" i="17"/>
  <c r="P13" i="17"/>
  <c r="O13" i="17"/>
  <c r="D12" i="17"/>
  <c r="E12" i="17"/>
  <c r="G12" i="17"/>
  <c r="H12" i="17"/>
  <c r="J12" i="17"/>
  <c r="K12" i="17"/>
  <c r="M12" i="17"/>
  <c r="N12" i="17"/>
  <c r="P12" i="17"/>
  <c r="O12" i="17"/>
  <c r="D11" i="17"/>
  <c r="E11" i="17"/>
  <c r="G11" i="17"/>
  <c r="H11" i="17"/>
  <c r="J11" i="17"/>
  <c r="K11" i="17"/>
  <c r="M11" i="17"/>
  <c r="N11" i="17"/>
  <c r="P11" i="17"/>
  <c r="O11" i="17"/>
  <c r="O10" i="17"/>
  <c r="E68" i="3"/>
  <c r="E69" i="3"/>
  <c r="G69" i="3"/>
  <c r="F69" i="3"/>
  <c r="E67" i="3"/>
  <c r="G68" i="3"/>
  <c r="F68" i="3"/>
  <c r="F67" i="3"/>
  <c r="E61" i="3"/>
  <c r="E62" i="3"/>
  <c r="G62" i="3"/>
  <c r="F62" i="3"/>
  <c r="E60" i="3"/>
  <c r="G61" i="3"/>
  <c r="F61" i="3"/>
  <c r="F60" i="3"/>
  <c r="E54" i="3"/>
  <c r="E55" i="3"/>
  <c r="G55" i="3"/>
  <c r="F55" i="3"/>
  <c r="E53" i="3"/>
  <c r="G54" i="3"/>
  <c r="F54" i="3"/>
  <c r="F53" i="3"/>
  <c r="E47" i="3"/>
  <c r="E48" i="3"/>
  <c r="G48" i="3"/>
  <c r="F48" i="3"/>
  <c r="E46" i="3"/>
  <c r="G47" i="3"/>
  <c r="F47" i="3"/>
  <c r="F46" i="3"/>
  <c r="E40" i="3"/>
  <c r="E41" i="3"/>
  <c r="G41" i="3"/>
  <c r="F41" i="3"/>
  <c r="E39" i="3"/>
  <c r="G40" i="3"/>
  <c r="F40" i="3"/>
  <c r="F39" i="3"/>
  <c r="Y24" i="3"/>
  <c r="Y23" i="3"/>
  <c r="Y22" i="3"/>
  <c r="Y21" i="3"/>
  <c r="Y19" i="3"/>
  <c r="X24" i="3"/>
  <c r="W24" i="3"/>
  <c r="X23" i="3"/>
  <c r="W23" i="3"/>
  <c r="X22" i="3"/>
  <c r="W22" i="3"/>
  <c r="X21" i="3"/>
  <c r="W21" i="3"/>
  <c r="X20" i="3"/>
  <c r="W20" i="3"/>
  <c r="X19" i="3"/>
  <c r="W19" i="3"/>
  <c r="X18" i="3"/>
  <c r="W18" i="3"/>
  <c r="P39" i="3"/>
  <c r="O39" i="3"/>
  <c r="P31" i="3"/>
  <c r="O31" i="3"/>
  <c r="P23" i="3"/>
  <c r="O23" i="3"/>
  <c r="O15" i="3"/>
  <c r="O14" i="3"/>
  <c r="N14" i="3"/>
  <c r="O13" i="3"/>
  <c r="N13" i="3"/>
  <c r="N38" i="3"/>
  <c r="N37" i="3"/>
  <c r="N30" i="3"/>
  <c r="N29" i="3"/>
  <c r="N22" i="3"/>
  <c r="N21" i="3"/>
  <c r="H29" i="3"/>
  <c r="H28" i="3"/>
  <c r="H27" i="3"/>
  <c r="H26" i="3"/>
  <c r="G29" i="3"/>
  <c r="F29" i="3"/>
  <c r="G28" i="3"/>
  <c r="F28" i="3"/>
  <c r="G27" i="3"/>
  <c r="F27" i="3"/>
  <c r="G26" i="3"/>
  <c r="F26" i="3"/>
  <c r="G25" i="3"/>
  <c r="F25" i="3"/>
  <c r="J19" i="3"/>
  <c r="H19" i="3"/>
  <c r="I19" i="3"/>
  <c r="J18" i="3"/>
  <c r="H18" i="3"/>
  <c r="I18" i="3"/>
  <c r="J17" i="3"/>
  <c r="H17" i="3"/>
  <c r="I17" i="3"/>
  <c r="J16" i="3"/>
  <c r="H16" i="3"/>
  <c r="I16" i="3"/>
  <c r="H15" i="3"/>
  <c r="I15" i="3"/>
  <c r="J12" i="3"/>
  <c r="H12" i="3"/>
  <c r="I12" i="3"/>
  <c r="J11" i="3"/>
  <c r="H11" i="3"/>
  <c r="I11" i="3"/>
  <c r="J10" i="3"/>
  <c r="H10" i="3"/>
  <c r="I10" i="3"/>
  <c r="J9" i="3"/>
  <c r="H9" i="3"/>
  <c r="I9" i="3"/>
  <c r="H8" i="3"/>
  <c r="I8" i="3"/>
  <c r="H82" i="4"/>
  <c r="G82" i="4"/>
  <c r="F82" i="4"/>
  <c r="E82" i="4"/>
  <c r="D82" i="4"/>
  <c r="H78" i="4"/>
  <c r="G78" i="4"/>
  <c r="F78" i="4"/>
  <c r="E78" i="4"/>
  <c r="D78" i="4"/>
  <c r="H74" i="4"/>
  <c r="G74" i="4"/>
  <c r="F74" i="4"/>
  <c r="E74" i="4"/>
  <c r="D74" i="4"/>
  <c r="H70" i="4"/>
  <c r="G70" i="4"/>
  <c r="F70" i="4"/>
  <c r="E70" i="4"/>
  <c r="D70" i="4"/>
  <c r="H66" i="4"/>
  <c r="G66" i="4"/>
  <c r="F66" i="4"/>
  <c r="E66" i="4"/>
  <c r="D66" i="4"/>
  <c r="H62" i="4"/>
  <c r="G62" i="4"/>
  <c r="F62" i="4"/>
  <c r="E62" i="4"/>
  <c r="D62" i="4"/>
  <c r="O95" i="4"/>
  <c r="N95" i="4"/>
  <c r="O94" i="4"/>
  <c r="N94" i="4"/>
  <c r="O93" i="4"/>
  <c r="N93" i="4"/>
  <c r="O92" i="4"/>
  <c r="N92" i="4"/>
  <c r="O90" i="4"/>
  <c r="N90" i="4"/>
  <c r="O89" i="4"/>
  <c r="N89" i="4"/>
  <c r="O88" i="4"/>
  <c r="N88" i="4"/>
  <c r="O87" i="4"/>
  <c r="N87" i="4"/>
  <c r="O85" i="4"/>
  <c r="N85" i="4"/>
  <c r="O84" i="4"/>
  <c r="N84" i="4"/>
  <c r="O83" i="4"/>
  <c r="N83" i="4"/>
  <c r="O82" i="4"/>
  <c r="N82" i="4"/>
  <c r="R34" i="4"/>
  <c r="R30" i="4"/>
  <c r="R26" i="4"/>
  <c r="E9" i="4"/>
  <c r="E10" i="4"/>
  <c r="G10" i="4"/>
  <c r="H56" i="4"/>
  <c r="H55" i="4"/>
  <c r="H52" i="4"/>
  <c r="H51" i="4"/>
  <c r="H48" i="4"/>
  <c r="H47" i="4"/>
  <c r="F55" i="4"/>
  <c r="F56" i="4"/>
  <c r="G56" i="4"/>
  <c r="F54" i="4"/>
  <c r="G55" i="4"/>
  <c r="G54" i="4"/>
  <c r="F51" i="4"/>
  <c r="F52" i="4"/>
  <c r="G52" i="4"/>
  <c r="F50" i="4"/>
  <c r="G51" i="4"/>
  <c r="G50" i="4"/>
  <c r="F47" i="4"/>
  <c r="F48" i="4"/>
  <c r="G48" i="4"/>
  <c r="F46" i="4"/>
  <c r="G47" i="4"/>
  <c r="G46" i="4"/>
  <c r="E40" i="4"/>
  <c r="E41" i="4"/>
  <c r="G41" i="4"/>
  <c r="E39" i="4"/>
  <c r="G40" i="4"/>
  <c r="E35" i="4"/>
  <c r="E36" i="4"/>
  <c r="G36" i="4"/>
  <c r="E34" i="4"/>
  <c r="G35" i="4"/>
  <c r="E30" i="4"/>
  <c r="E31" i="4"/>
  <c r="G31" i="4"/>
  <c r="E29" i="4"/>
  <c r="G30" i="4"/>
  <c r="E25" i="4"/>
  <c r="E26" i="4"/>
  <c r="G26" i="4"/>
  <c r="E24" i="4"/>
  <c r="G25" i="4"/>
  <c r="E20" i="4"/>
  <c r="E21" i="4"/>
  <c r="G21" i="4"/>
  <c r="E19" i="4"/>
  <c r="G20" i="4"/>
  <c r="E15" i="4"/>
  <c r="E16" i="4"/>
  <c r="G16" i="4"/>
  <c r="E14" i="4"/>
  <c r="G15" i="4"/>
  <c r="E11" i="4"/>
  <c r="G11" i="4"/>
  <c r="F41" i="4"/>
  <c r="F40" i="4"/>
  <c r="F39" i="4"/>
  <c r="F36" i="4"/>
  <c r="F35" i="4"/>
  <c r="F34" i="4"/>
  <c r="F31" i="4"/>
  <c r="F30" i="4"/>
  <c r="F29" i="4"/>
  <c r="F26" i="4"/>
  <c r="F25" i="4"/>
  <c r="F24" i="4"/>
  <c r="F21" i="4"/>
  <c r="F20" i="4"/>
  <c r="F19" i="4"/>
  <c r="F16" i="4"/>
  <c r="F15" i="4"/>
  <c r="F14" i="4"/>
  <c r="F10" i="4"/>
  <c r="F11" i="4"/>
  <c r="F9" i="4"/>
  <c r="H47" i="18"/>
  <c r="G47" i="18"/>
  <c r="F47" i="18"/>
  <c r="H46" i="18"/>
  <c r="G46" i="18"/>
  <c r="F46" i="18"/>
  <c r="G45" i="18"/>
  <c r="F45" i="18"/>
  <c r="H40" i="18"/>
  <c r="G40" i="18"/>
  <c r="F40" i="18"/>
  <c r="H39" i="18"/>
  <c r="G39" i="18"/>
  <c r="F39" i="18"/>
  <c r="G38" i="18"/>
  <c r="F38" i="18"/>
  <c r="H33" i="18"/>
  <c r="G33" i="18"/>
  <c r="F33" i="18"/>
  <c r="H32" i="18"/>
  <c r="G32" i="18"/>
  <c r="F32" i="18"/>
  <c r="G31" i="18"/>
  <c r="F31" i="18"/>
  <c r="H9" i="18"/>
  <c r="H26" i="18"/>
  <c r="G26" i="18"/>
  <c r="F26" i="18"/>
  <c r="H25" i="18"/>
  <c r="G25" i="18"/>
  <c r="F25" i="18"/>
  <c r="H24" i="18"/>
  <c r="G24" i="18"/>
  <c r="F24" i="18"/>
  <c r="G23" i="18"/>
  <c r="F23" i="18"/>
  <c r="H18" i="18"/>
  <c r="G18" i="18"/>
  <c r="F18" i="18"/>
  <c r="H17" i="18"/>
  <c r="G17" i="18"/>
  <c r="F17" i="18"/>
  <c r="H16" i="18"/>
  <c r="G16" i="18"/>
  <c r="F16" i="18"/>
  <c r="G15" i="18"/>
  <c r="F15" i="18"/>
  <c r="H10" i="18"/>
  <c r="G10" i="18"/>
  <c r="F10" i="18"/>
  <c r="G9" i="18"/>
  <c r="F9" i="18"/>
  <c r="H8" i="18"/>
  <c r="G8" i="18"/>
  <c r="F8" i="18"/>
  <c r="G7" i="18"/>
  <c r="F7" i="18"/>
  <c r="H72" i="18"/>
  <c r="G72" i="18"/>
  <c r="F72" i="18"/>
  <c r="H71" i="18"/>
  <c r="G71" i="18"/>
  <c r="F71" i="18"/>
  <c r="H70" i="18"/>
  <c r="G70" i="18"/>
  <c r="F70" i="18"/>
  <c r="G69" i="18"/>
  <c r="F69" i="18"/>
  <c r="H64" i="18"/>
  <c r="G64" i="18"/>
  <c r="F64" i="18"/>
  <c r="H63" i="18"/>
  <c r="G63" i="18"/>
  <c r="F63" i="18"/>
  <c r="H62" i="18"/>
  <c r="G62" i="18"/>
  <c r="F62" i="18"/>
  <c r="G61" i="18"/>
  <c r="F61" i="18"/>
  <c r="H56" i="18"/>
  <c r="H55" i="18"/>
  <c r="H54" i="18"/>
  <c r="G54" i="18"/>
  <c r="G55" i="18"/>
  <c r="G56" i="18"/>
  <c r="G53" i="18"/>
  <c r="F54" i="18"/>
  <c r="F55" i="18"/>
  <c r="F56" i="18"/>
  <c r="F53" i="18"/>
  <c r="H12" i="19"/>
  <c r="H11" i="19"/>
  <c r="G12" i="19"/>
  <c r="G11" i="19"/>
  <c r="G10" i="19"/>
  <c r="F12" i="19"/>
  <c r="F11" i="19"/>
  <c r="F10" i="19"/>
  <c r="F5" i="19"/>
  <c r="H46" i="19"/>
  <c r="G46" i="19"/>
  <c r="F46" i="19"/>
  <c r="E46" i="19"/>
  <c r="D46" i="19"/>
  <c r="H42" i="19"/>
  <c r="G42" i="19"/>
  <c r="F42" i="19"/>
  <c r="E42" i="19"/>
  <c r="D42" i="19"/>
  <c r="H38" i="19"/>
  <c r="G38" i="19"/>
  <c r="F38" i="19"/>
  <c r="E38" i="19"/>
  <c r="D38" i="19"/>
  <c r="H34" i="19"/>
  <c r="G34" i="19"/>
  <c r="F34" i="19"/>
  <c r="E34" i="19"/>
  <c r="D34" i="19"/>
  <c r="H7" i="19"/>
  <c r="G7" i="19"/>
  <c r="F7" i="19"/>
  <c r="H6" i="19"/>
  <c r="G6" i="19"/>
  <c r="F6" i="19"/>
  <c r="G5" i="19"/>
  <c r="Q60" i="1"/>
  <c r="Q61" i="1"/>
  <c r="H61" i="1"/>
  <c r="H60" i="1"/>
  <c r="H59" i="1"/>
  <c r="H58" i="1"/>
  <c r="H54" i="1"/>
  <c r="H53" i="1"/>
  <c r="H52" i="1"/>
  <c r="H51" i="1"/>
  <c r="H47" i="1"/>
  <c r="H46" i="1"/>
  <c r="H45" i="1"/>
  <c r="H44" i="1"/>
  <c r="H40" i="1"/>
  <c r="H39" i="1"/>
  <c r="H38" i="1"/>
  <c r="H37" i="1"/>
  <c r="H33" i="1"/>
  <c r="H32" i="1"/>
  <c r="H31" i="1"/>
  <c r="H30" i="1"/>
  <c r="H26" i="1"/>
  <c r="H25" i="1"/>
  <c r="H24" i="1"/>
  <c r="H23" i="1"/>
  <c r="H19" i="1"/>
  <c r="H18" i="1"/>
  <c r="H17" i="1"/>
  <c r="H16" i="1"/>
  <c r="H12" i="1"/>
  <c r="H11" i="1"/>
  <c r="H10" i="1"/>
  <c r="H9" i="1"/>
  <c r="G61" i="1"/>
  <c r="G60" i="1"/>
  <c r="G59" i="1"/>
  <c r="G58" i="1"/>
  <c r="G57" i="1"/>
  <c r="G54" i="1"/>
  <c r="G53" i="1"/>
  <c r="G52" i="1"/>
  <c r="G51" i="1"/>
  <c r="G50" i="1"/>
  <c r="G47" i="1"/>
  <c r="G46" i="1"/>
  <c r="G45" i="1"/>
  <c r="G44" i="1"/>
  <c r="G43" i="1"/>
  <c r="G40" i="1"/>
  <c r="G39" i="1"/>
  <c r="G38" i="1"/>
  <c r="G37" i="1"/>
  <c r="G36" i="1"/>
  <c r="G33" i="1"/>
  <c r="G32" i="1"/>
  <c r="G31" i="1"/>
  <c r="G30" i="1"/>
  <c r="G29" i="1"/>
  <c r="G26" i="1"/>
  <c r="G25" i="1"/>
  <c r="G24" i="1"/>
  <c r="G23" i="1"/>
  <c r="G22" i="1"/>
  <c r="G19" i="1"/>
  <c r="G18" i="1"/>
  <c r="G17" i="1"/>
  <c r="G16" i="1"/>
  <c r="G15" i="1"/>
  <c r="G9" i="1"/>
  <c r="G10" i="1"/>
  <c r="G11" i="1"/>
  <c r="G12" i="1"/>
  <c r="G8" i="1"/>
  <c r="F61" i="1"/>
  <c r="F60" i="1"/>
  <c r="F59" i="1"/>
  <c r="F58" i="1"/>
  <c r="F57" i="1"/>
  <c r="F54" i="1"/>
  <c r="F53" i="1"/>
  <c r="F52" i="1"/>
  <c r="F51" i="1"/>
  <c r="F50" i="1"/>
  <c r="F47" i="1"/>
  <c r="F46" i="1"/>
  <c r="F45" i="1"/>
  <c r="F44" i="1"/>
  <c r="F43" i="1"/>
  <c r="F40" i="1"/>
  <c r="F39" i="1"/>
  <c r="F38" i="1"/>
  <c r="F37" i="1"/>
  <c r="F36" i="1"/>
  <c r="F33" i="1"/>
  <c r="F32" i="1"/>
  <c r="F31" i="1"/>
  <c r="F30" i="1"/>
  <c r="F29" i="1"/>
  <c r="F26" i="1"/>
  <c r="F25" i="1"/>
  <c r="F24" i="1"/>
  <c r="F23" i="1"/>
  <c r="F22" i="1"/>
  <c r="F19" i="1"/>
  <c r="F18" i="1"/>
  <c r="F17" i="1"/>
  <c r="F16" i="1"/>
  <c r="F15" i="1"/>
  <c r="F9" i="1"/>
  <c r="F10" i="1"/>
  <c r="F11" i="1"/>
  <c r="F12" i="1"/>
  <c r="F8" i="1"/>
  <c r="S39" i="2"/>
  <c r="R39" i="2"/>
  <c r="P39" i="2"/>
  <c r="O39" i="2"/>
  <c r="M39" i="2"/>
  <c r="L39" i="2"/>
  <c r="Q22" i="2"/>
  <c r="P22" i="2"/>
  <c r="O22" i="2"/>
  <c r="Q21" i="2"/>
  <c r="P21" i="2"/>
  <c r="O21" i="2"/>
  <c r="P20" i="2"/>
  <c r="O20" i="2"/>
  <c r="Q18" i="2"/>
  <c r="P18" i="2"/>
  <c r="O18" i="2"/>
  <c r="Q17" i="2"/>
  <c r="P17" i="2"/>
  <c r="O17" i="2"/>
  <c r="P16" i="2"/>
  <c r="O16" i="2"/>
  <c r="Q14" i="2"/>
  <c r="P14" i="2"/>
  <c r="O14" i="2"/>
  <c r="Q13" i="2"/>
  <c r="P13" i="2"/>
  <c r="O13" i="2"/>
  <c r="P12" i="2"/>
  <c r="O12" i="2"/>
  <c r="Q10" i="2"/>
  <c r="P10" i="2"/>
  <c r="O10" i="2"/>
  <c r="Q9" i="2"/>
  <c r="P9" i="2"/>
  <c r="O9" i="2"/>
  <c r="P8" i="2"/>
  <c r="O8" i="2"/>
  <c r="H41" i="2"/>
  <c r="G41" i="2"/>
  <c r="F41" i="2"/>
  <c r="H40" i="2"/>
  <c r="G40" i="2"/>
  <c r="F40" i="2"/>
  <c r="H39" i="2"/>
  <c r="G39" i="2"/>
  <c r="F39" i="2"/>
  <c r="G38" i="2"/>
  <c r="F38" i="2"/>
  <c r="H35" i="2"/>
  <c r="G35" i="2"/>
  <c r="F35" i="2"/>
  <c r="H34" i="2"/>
  <c r="G34" i="2"/>
  <c r="F34" i="2"/>
  <c r="H33" i="2"/>
  <c r="G33" i="2"/>
  <c r="F33" i="2"/>
  <c r="G32" i="2"/>
  <c r="F32" i="2"/>
  <c r="H29" i="2"/>
  <c r="G29" i="2"/>
  <c r="F29" i="2"/>
  <c r="H28" i="2"/>
  <c r="G28" i="2"/>
  <c r="F28" i="2"/>
  <c r="H27" i="2"/>
  <c r="G27" i="2"/>
  <c r="F27" i="2"/>
  <c r="G26" i="2"/>
  <c r="F26" i="2"/>
  <c r="H23" i="2"/>
  <c r="G23" i="2"/>
  <c r="F23" i="2"/>
  <c r="H22" i="2"/>
  <c r="G22" i="2"/>
  <c r="F22" i="2"/>
  <c r="H21" i="2"/>
  <c r="G21" i="2"/>
  <c r="F21" i="2"/>
  <c r="G20" i="2"/>
  <c r="F20" i="2"/>
  <c r="H17" i="2"/>
  <c r="G17" i="2"/>
  <c r="F17" i="2"/>
  <c r="H16" i="2"/>
  <c r="G16" i="2"/>
  <c r="F16" i="2"/>
  <c r="H15" i="2"/>
  <c r="G15" i="2"/>
  <c r="F15" i="2"/>
  <c r="G14" i="2"/>
  <c r="F14" i="2"/>
  <c r="H11" i="2"/>
  <c r="G11" i="2"/>
  <c r="F11" i="2"/>
  <c r="H10" i="2"/>
  <c r="G10" i="2"/>
  <c r="F10" i="2"/>
  <c r="H9" i="2"/>
  <c r="G9" i="2"/>
  <c r="F9" i="2"/>
  <c r="G8" i="2"/>
  <c r="F8" i="2"/>
</calcChain>
</file>

<file path=xl/sharedStrings.xml><?xml version="1.0" encoding="utf-8"?>
<sst xmlns="http://schemas.openxmlformats.org/spreadsheetml/2006/main" count="2349" uniqueCount="701">
  <si>
    <r>
      <t>Figure S2</t>
    </r>
    <r>
      <rPr>
        <b/>
        <sz val="10"/>
        <rFont val="Verdana"/>
      </rPr>
      <t>B</t>
    </r>
  </si>
  <si>
    <r>
      <t>Figure S2</t>
    </r>
    <r>
      <rPr>
        <b/>
        <sz val="10"/>
        <rFont val="Verdana"/>
      </rPr>
      <t>C</t>
    </r>
  </si>
  <si>
    <t>Figure 3f</t>
  </si>
  <si>
    <t xml:space="preserve"> </t>
  </si>
  <si>
    <t>Figure S3E</t>
  </si>
  <si>
    <t>MKK6</t>
  </si>
  <si>
    <t>ns</t>
  </si>
  <si>
    <r>
      <t>Fig. S5</t>
    </r>
    <r>
      <rPr>
        <b/>
        <sz val="10"/>
        <rFont val="Verdana"/>
      </rPr>
      <t>e</t>
    </r>
  </si>
  <si>
    <t>Nras positive cells in % carrier vs rapamycin treatment, analyzed by GraphPad Prism</t>
  </si>
  <si>
    <t>Rapa</t>
  </si>
  <si>
    <t>Unpaired t test</t>
  </si>
  <si>
    <t xml:space="preserve">  P value</t>
  </si>
  <si>
    <t xml:space="preserve">  P value summary</t>
  </si>
  <si>
    <t>p21-Cip1 positive cells in % carrier vs rapamycin treatment, analyzed by GraphPad Prism</t>
  </si>
  <si>
    <t>p16-Ink4a positive cells in % carrier vs rapamycin treatment, analyzed by GraphPad Prism</t>
  </si>
  <si>
    <t>IL8 shct</t>
  </si>
  <si>
    <t>IL8 shB.1</t>
  </si>
  <si>
    <t>IL8 shB.3</t>
  </si>
  <si>
    <t>IL6 shct</t>
  </si>
  <si>
    <t>IL6 shB.1</t>
  </si>
  <si>
    <t>IL6 shB.3</t>
  </si>
  <si>
    <t>Il1b ctrl</t>
  </si>
  <si>
    <t>Il1b shB.1</t>
  </si>
  <si>
    <t>Il1b shB.3</t>
  </si>
  <si>
    <t>exp1</t>
  </si>
  <si>
    <t>exp2</t>
  </si>
  <si>
    <t>exp3</t>
  </si>
  <si>
    <t>p value</t>
  </si>
  <si>
    <t>significance</t>
  </si>
  <si>
    <r>
      <t>Figure</t>
    </r>
    <r>
      <rPr>
        <b/>
        <sz val="10"/>
        <rFont val="Verdana"/>
      </rPr>
      <t>S3a</t>
    </r>
  </si>
  <si>
    <t>Fig S5a</t>
  </si>
  <si>
    <t>vector</t>
  </si>
  <si>
    <t>Ras</t>
  </si>
  <si>
    <t>ave</t>
  </si>
  <si>
    <t>sd</t>
  </si>
  <si>
    <t>Exp1</t>
  </si>
  <si>
    <t>Fig S5c</t>
  </si>
  <si>
    <t>control</t>
  </si>
  <si>
    <t>p4ebp1</t>
    <phoneticPr fontId="11" type="noConversion"/>
  </si>
  <si>
    <t>4EBP1</t>
    <phoneticPr fontId="11" type="noConversion"/>
  </si>
  <si>
    <t>Torin1</t>
    <phoneticPr fontId="11" type="noConversion"/>
  </si>
  <si>
    <t>***</t>
    <phoneticPr fontId="11" type="noConversion"/>
  </si>
  <si>
    <t>Mscv-</t>
  </si>
  <si>
    <t>Mscv+</t>
  </si>
  <si>
    <t>4EBPDN+</t>
  </si>
  <si>
    <t>Experiment 1</t>
    <phoneticPr fontId="11" type="noConversion"/>
  </si>
  <si>
    <t>Experiment 2</t>
    <phoneticPr fontId="11" type="noConversion"/>
  </si>
  <si>
    <t>Experiment 3</t>
    <phoneticPr fontId="11" type="noConversion"/>
  </si>
  <si>
    <t>Figure3A</t>
    <phoneticPr fontId="11" type="noConversion"/>
  </si>
  <si>
    <t>AVERAGE</t>
  </si>
  <si>
    <t>AVERAGE</t>
    <phoneticPr fontId="11" type="noConversion"/>
  </si>
  <si>
    <t>STDEV</t>
    <phoneticPr fontId="11" type="noConversion"/>
  </si>
  <si>
    <t>TTEST</t>
    <phoneticPr fontId="11" type="noConversion"/>
  </si>
  <si>
    <t>Day4 results</t>
    <phoneticPr fontId="11" type="noConversion"/>
  </si>
  <si>
    <t>Experiment5</t>
  </si>
  <si>
    <t>RAS+ZFP36L1WT</t>
    <phoneticPr fontId="11" type="noConversion"/>
  </si>
  <si>
    <t>RAS+ZFP36L1Mut</t>
    <phoneticPr fontId="11" type="noConversion"/>
  </si>
  <si>
    <t>RAS+ZFP36L1WT</t>
    <phoneticPr fontId="11" type="noConversion"/>
  </si>
  <si>
    <t>RAS+ZFP36L1Mut</t>
    <phoneticPr fontId="11" type="noConversion"/>
  </si>
  <si>
    <t>RAS+ZFP36L1WT</t>
  </si>
  <si>
    <t>RAS+ZFP36L1Mut</t>
  </si>
  <si>
    <t>CCL20</t>
    <phoneticPr fontId="11" type="noConversion"/>
  </si>
  <si>
    <t>6H</t>
    <phoneticPr fontId="11" type="noConversion"/>
  </si>
  <si>
    <t>12H</t>
    <phoneticPr fontId="11" type="noConversion"/>
  </si>
  <si>
    <t>24H</t>
    <phoneticPr fontId="11" type="noConversion"/>
  </si>
  <si>
    <t>48H</t>
    <phoneticPr fontId="11" type="noConversion"/>
  </si>
  <si>
    <t>72H</t>
    <phoneticPr fontId="11" type="noConversion"/>
  </si>
  <si>
    <t>Exp1</t>
    <phoneticPr fontId="11" type="noConversion"/>
  </si>
  <si>
    <t>EV [0] - 4OHT</t>
    <phoneticPr fontId="11" type="noConversion"/>
  </si>
  <si>
    <t>EV [0] + 4OHT</t>
    <phoneticPr fontId="11" type="noConversion"/>
  </si>
  <si>
    <t>EV [0] + 4OHT</t>
    <phoneticPr fontId="11" type="noConversion"/>
  </si>
  <si>
    <t>ZFP36L1Mut [0]</t>
    <phoneticPr fontId="11" type="noConversion"/>
  </si>
  <si>
    <t>ZFP36L1mut [50]</t>
    <phoneticPr fontId="11" type="noConversion"/>
  </si>
  <si>
    <t>ZFP36L1mut [200]</t>
    <phoneticPr fontId="11" type="noConversion"/>
  </si>
  <si>
    <t>Exp2</t>
    <phoneticPr fontId="11" type="noConversion"/>
  </si>
  <si>
    <t>EV [0] - 4OHT</t>
    <phoneticPr fontId="11" type="noConversion"/>
  </si>
  <si>
    <t>ZFP36L1mut [200]</t>
    <phoneticPr fontId="11" type="noConversion"/>
  </si>
  <si>
    <t>MMP3</t>
    <phoneticPr fontId="11" type="noConversion"/>
  </si>
  <si>
    <t>TIMP1</t>
    <phoneticPr fontId="11" type="noConversion"/>
  </si>
  <si>
    <t>MMP10</t>
    <phoneticPr fontId="11" type="noConversion"/>
  </si>
  <si>
    <t>RAS+MK2inhIII [100nM]</t>
    <phoneticPr fontId="11" type="noConversion"/>
  </si>
  <si>
    <t>Figure 4G</t>
    <phoneticPr fontId="11" type="noConversion"/>
  </si>
  <si>
    <t>Control</t>
    <phoneticPr fontId="11" type="noConversion"/>
  </si>
  <si>
    <t>Torin1</t>
    <phoneticPr fontId="11" type="noConversion"/>
  </si>
  <si>
    <t>***</t>
    <phoneticPr fontId="11" type="noConversion"/>
  </si>
  <si>
    <t>TTEST</t>
    <phoneticPr fontId="11" type="noConversion"/>
  </si>
  <si>
    <t>Figure 4D</t>
    <phoneticPr fontId="11" type="noConversion"/>
  </si>
  <si>
    <t>Exp.2</t>
  </si>
  <si>
    <t>Exp.3</t>
  </si>
  <si>
    <t>D7</t>
  </si>
  <si>
    <t>RAPA-</t>
  </si>
  <si>
    <t>TORIN-</t>
  </si>
  <si>
    <t>NVP-</t>
  </si>
  <si>
    <t>RAPA+</t>
  </si>
  <si>
    <t>TORIN+</t>
  </si>
  <si>
    <t>NVP+</t>
  </si>
  <si>
    <t>**</t>
    <phoneticPr fontId="11" type="noConversion"/>
  </si>
  <si>
    <t>Carrier</t>
  </si>
  <si>
    <t>IL8</t>
    <phoneticPr fontId="11" type="noConversion"/>
  </si>
  <si>
    <t>Experiment 1</t>
    <phoneticPr fontId="11" type="noConversion"/>
  </si>
  <si>
    <t xml:space="preserve">Experiment 2 </t>
    <phoneticPr fontId="11" type="noConversion"/>
  </si>
  <si>
    <t xml:space="preserve">Experiment 3 </t>
    <phoneticPr fontId="11" type="noConversion"/>
  </si>
  <si>
    <t>AVERAGE</t>
    <phoneticPr fontId="11" type="noConversion"/>
  </si>
  <si>
    <t>ST DESV</t>
    <phoneticPr fontId="11" type="noConversion"/>
  </si>
  <si>
    <t>RAS+MK2inhIII [10nM]</t>
    <phoneticPr fontId="11" type="noConversion"/>
  </si>
  <si>
    <t>RAS+MK2inhIII [20nM]</t>
    <phoneticPr fontId="11" type="noConversion"/>
  </si>
  <si>
    <t>RAS+MK2inhIII [50nM]</t>
    <phoneticPr fontId="11" type="noConversion"/>
  </si>
  <si>
    <t>RAS+MK2inhIII [100nM]</t>
    <phoneticPr fontId="11" type="noConversion"/>
  </si>
  <si>
    <t>RAS+MK2inhIII [10nM]</t>
    <phoneticPr fontId="11" type="noConversion"/>
  </si>
  <si>
    <t>RAS+MK2inhIII [20nM]</t>
    <phoneticPr fontId="11" type="noConversion"/>
  </si>
  <si>
    <t>RAS+MK2inhIII [50nM]</t>
    <phoneticPr fontId="11" type="noConversion"/>
  </si>
  <si>
    <t>RAS+MK2inhIII [100nM]</t>
    <phoneticPr fontId="11" type="noConversion"/>
  </si>
  <si>
    <t>RAS+MK2inhIII [10nM]</t>
    <phoneticPr fontId="11" type="noConversion"/>
  </si>
  <si>
    <t>RAS+MK2inhIII [20nM]</t>
    <phoneticPr fontId="11" type="noConversion"/>
  </si>
  <si>
    <t>RAS+MK2inhIII [100nM]</t>
    <phoneticPr fontId="11" type="noConversion"/>
  </si>
  <si>
    <t>INHBA</t>
    <phoneticPr fontId="11" type="noConversion"/>
  </si>
  <si>
    <t>RAS+MK2inhIII [100nM]</t>
    <phoneticPr fontId="11" type="noConversion"/>
  </si>
  <si>
    <t>RAS+MK2inhIII [10nM]</t>
    <phoneticPr fontId="11" type="noConversion"/>
  </si>
  <si>
    <t>RAS+MK2inhIII [20nM]</t>
    <phoneticPr fontId="11" type="noConversion"/>
  </si>
  <si>
    <t>STDEV</t>
    <phoneticPr fontId="11" type="noConversion"/>
  </si>
  <si>
    <t>Co-culture</t>
    <phoneticPr fontId="11" type="noConversion"/>
  </si>
  <si>
    <t>Figure 3E</t>
  </si>
  <si>
    <r>
      <t>FigureS1</t>
    </r>
    <r>
      <rPr>
        <b/>
        <sz val="10"/>
        <rFont val="Verdana"/>
      </rPr>
      <t>B</t>
    </r>
  </si>
  <si>
    <t>EV Non-irr</t>
    <phoneticPr fontId="11" type="noConversion"/>
  </si>
  <si>
    <t>EV 5Gy</t>
    <phoneticPr fontId="11" type="noConversion"/>
  </si>
  <si>
    <t>**</t>
    <phoneticPr fontId="11" type="noConversion"/>
  </si>
  <si>
    <t>shmTOR 5Gy</t>
    <phoneticPr fontId="11" type="noConversion"/>
  </si>
  <si>
    <t>*</t>
    <phoneticPr fontId="11" type="noConversion"/>
  </si>
  <si>
    <t>IL8</t>
    <phoneticPr fontId="11" type="noConversion"/>
  </si>
  <si>
    <t>EV Non-irr</t>
    <phoneticPr fontId="11" type="noConversion"/>
  </si>
  <si>
    <t>EV 5Gy</t>
    <phoneticPr fontId="11" type="noConversion"/>
  </si>
  <si>
    <t>**</t>
    <phoneticPr fontId="11" type="noConversion"/>
  </si>
  <si>
    <t>CCL20</t>
    <phoneticPr fontId="11" type="noConversion"/>
  </si>
  <si>
    <t>EV Non-irr</t>
    <phoneticPr fontId="11" type="noConversion"/>
  </si>
  <si>
    <t>EV 5Gy</t>
    <phoneticPr fontId="11" type="noConversion"/>
  </si>
  <si>
    <t>**</t>
    <phoneticPr fontId="11" type="noConversion"/>
  </si>
  <si>
    <t>shmTOR 5Gy</t>
    <phoneticPr fontId="11" type="noConversion"/>
  </si>
  <si>
    <t>IL1beta</t>
    <phoneticPr fontId="11" type="noConversion"/>
  </si>
  <si>
    <t>***</t>
    <phoneticPr fontId="11" type="noConversion"/>
  </si>
  <si>
    <t>WT</t>
    <phoneticPr fontId="11" type="noConversion"/>
  </si>
  <si>
    <t>ZFP36L1mut [50]</t>
    <phoneticPr fontId="11" type="noConversion"/>
  </si>
  <si>
    <t>SNAIL1</t>
    <phoneticPr fontId="11" type="noConversion"/>
  </si>
  <si>
    <t>Snail</t>
  </si>
  <si>
    <t>t=0</t>
  </si>
  <si>
    <t>t=2H</t>
  </si>
  <si>
    <t>t=6H</t>
  </si>
  <si>
    <t>t=24H</t>
  </si>
  <si>
    <t>t=48H</t>
  </si>
  <si>
    <t>RAS+RAPA</t>
    <phoneticPr fontId="11" type="noConversion"/>
  </si>
  <si>
    <t>RAS+NVP</t>
    <phoneticPr fontId="11" type="noConversion"/>
  </si>
  <si>
    <t>ZEB1</t>
    <phoneticPr fontId="11" type="noConversion"/>
  </si>
  <si>
    <t>Zeb1</t>
  </si>
  <si>
    <t>RAS+</t>
    <phoneticPr fontId="11" type="noConversion"/>
  </si>
  <si>
    <t>shmTOR</t>
    <phoneticPr fontId="11" type="noConversion"/>
  </si>
  <si>
    <t>SNAIL1</t>
    <phoneticPr fontId="11" type="noConversion"/>
  </si>
  <si>
    <t>shct-</t>
    <phoneticPr fontId="11" type="noConversion"/>
  </si>
  <si>
    <t>shct+</t>
    <phoneticPr fontId="11" type="noConversion"/>
  </si>
  <si>
    <t>shmTOR2</t>
    <phoneticPr fontId="11" type="noConversion"/>
  </si>
  <si>
    <t>shMTOR3</t>
    <phoneticPr fontId="11" type="noConversion"/>
  </si>
  <si>
    <t>shct+</t>
    <phoneticPr fontId="11" type="noConversion"/>
  </si>
  <si>
    <t>2H</t>
  </si>
  <si>
    <t>2H</t>
    <phoneticPr fontId="11" type="noConversion"/>
  </si>
  <si>
    <t>n.s.</t>
    <phoneticPr fontId="11" type="noConversion"/>
  </si>
  <si>
    <t>24H</t>
    <phoneticPr fontId="11" type="noConversion"/>
  </si>
  <si>
    <t>**</t>
    <phoneticPr fontId="11" type="noConversion"/>
  </si>
  <si>
    <t>TTEST</t>
    <phoneticPr fontId="11" type="noConversion"/>
  </si>
  <si>
    <t>BRF1wt/Mut</t>
    <phoneticPr fontId="11" type="noConversion"/>
  </si>
  <si>
    <t>SNAIL1</t>
    <phoneticPr fontId="11" type="noConversion"/>
  </si>
  <si>
    <t>EV-</t>
    <phoneticPr fontId="11" type="noConversion"/>
  </si>
  <si>
    <t>EV+</t>
    <phoneticPr fontId="11" type="noConversion"/>
  </si>
  <si>
    <t>BRF1mut</t>
    <phoneticPr fontId="11" type="noConversion"/>
  </si>
  <si>
    <t xml:space="preserve">4EB1DN </t>
    <phoneticPr fontId="11" type="noConversion"/>
  </si>
  <si>
    <t>4ebp1- DN</t>
    <phoneticPr fontId="11" type="noConversion"/>
  </si>
  <si>
    <t>CDH</t>
    <phoneticPr fontId="11" type="noConversion"/>
  </si>
  <si>
    <t>CM shCT-</t>
    <phoneticPr fontId="11" type="noConversion"/>
  </si>
  <si>
    <t>CM shCT+</t>
    <phoneticPr fontId="11" type="noConversion"/>
  </si>
  <si>
    <t>***</t>
    <phoneticPr fontId="11" type="noConversion"/>
  </si>
  <si>
    <t>CM shMTOR_2</t>
    <phoneticPr fontId="11" type="noConversion"/>
  </si>
  <si>
    <t>CM shMTOR_3</t>
    <phoneticPr fontId="11" type="noConversion"/>
  </si>
  <si>
    <t>CM EV-</t>
    <phoneticPr fontId="11" type="noConversion"/>
  </si>
  <si>
    <t>CM EV+</t>
    <phoneticPr fontId="11" type="noConversion"/>
  </si>
  <si>
    <t>CM BRF1wt</t>
    <phoneticPr fontId="11" type="noConversion"/>
  </si>
  <si>
    <t>CM BRF1Mut</t>
    <phoneticPr fontId="11" type="noConversion"/>
  </si>
  <si>
    <t>***</t>
    <phoneticPr fontId="11" type="noConversion"/>
  </si>
  <si>
    <t>CM 4EBP-DN</t>
    <phoneticPr fontId="11" type="noConversion"/>
  </si>
  <si>
    <t>Figura 7A</t>
    <phoneticPr fontId="11" type="noConversion"/>
  </si>
  <si>
    <t>Experiment1</t>
    <phoneticPr fontId="11" type="noConversion"/>
  </si>
  <si>
    <t>Experiment4</t>
  </si>
  <si>
    <t>INHa</t>
  </si>
  <si>
    <t>VEGFc</t>
  </si>
  <si>
    <t>EXP4</t>
  </si>
  <si>
    <t>Figure1C</t>
    <phoneticPr fontId="11" type="noConversion"/>
  </si>
  <si>
    <t>Figure 1D</t>
  </si>
  <si>
    <t>Experiment 1</t>
  </si>
  <si>
    <t>Experiment 2</t>
  </si>
  <si>
    <t>Experiment 3</t>
  </si>
  <si>
    <t>ST DEV</t>
  </si>
  <si>
    <t>SHCT-</t>
  </si>
  <si>
    <t>SHCT+</t>
  </si>
  <si>
    <t>shMTOR2</t>
  </si>
  <si>
    <t>shMTOR3</t>
  </si>
  <si>
    <t>mTOR</t>
  </si>
  <si>
    <t>SHCT</t>
  </si>
  <si>
    <t>RAS-</t>
  </si>
  <si>
    <t>RAS+</t>
  </si>
  <si>
    <t>RAS+RAPA</t>
  </si>
  <si>
    <t>RAS+TORIN</t>
  </si>
  <si>
    <t>RAS+NVP</t>
  </si>
  <si>
    <t>MK2</t>
    <phoneticPr fontId="11" type="noConversion"/>
  </si>
  <si>
    <t>Rapa</t>
    <phoneticPr fontId="11" type="noConversion"/>
  </si>
  <si>
    <t>Torin1</t>
    <phoneticPr fontId="11" type="noConversion"/>
  </si>
  <si>
    <t>NVPBEZ</t>
    <phoneticPr fontId="11" type="noConversion"/>
  </si>
  <si>
    <t>PostSEN (D13, 7+6)</t>
    <phoneticPr fontId="11" type="noConversion"/>
  </si>
  <si>
    <t>AVERAGE</t>
    <phoneticPr fontId="11" type="noConversion"/>
  </si>
  <si>
    <t>STDEV</t>
    <phoneticPr fontId="11" type="noConversion"/>
  </si>
  <si>
    <t>Figure2C</t>
    <phoneticPr fontId="11" type="noConversion"/>
  </si>
  <si>
    <t>Post-Senescence exp. (D13, Treatment started at Day 7)</t>
    <phoneticPr fontId="11" type="noConversion"/>
  </si>
  <si>
    <t>Experiment 1</t>
    <phoneticPr fontId="11" type="noConversion"/>
  </si>
  <si>
    <t>Experiment 2</t>
    <phoneticPr fontId="11" type="noConversion"/>
  </si>
  <si>
    <t>Experiment 3</t>
    <phoneticPr fontId="11" type="noConversion"/>
  </si>
  <si>
    <t>TTEST</t>
    <phoneticPr fontId="11" type="noConversion"/>
  </si>
  <si>
    <t>RAS-</t>
    <phoneticPr fontId="11" type="noConversion"/>
  </si>
  <si>
    <t>***</t>
    <phoneticPr fontId="11" type="noConversion"/>
  </si>
  <si>
    <t>IL1beta</t>
    <phoneticPr fontId="11" type="noConversion"/>
  </si>
  <si>
    <t>*</t>
    <phoneticPr fontId="11" type="noConversion"/>
  </si>
  <si>
    <t>InhibinA</t>
    <phoneticPr fontId="11" type="noConversion"/>
  </si>
  <si>
    <t>IL6</t>
    <phoneticPr fontId="11" type="noConversion"/>
  </si>
  <si>
    <t>**</t>
  </si>
  <si>
    <t>**</t>
    <phoneticPr fontId="11" type="noConversion"/>
  </si>
  <si>
    <t>b-gal positive cells</t>
  </si>
  <si>
    <t>STDEV</t>
  </si>
  <si>
    <t>aMEm</t>
  </si>
  <si>
    <t>vec</t>
  </si>
  <si>
    <t>vec irr</t>
  </si>
  <si>
    <t>wt ctr</t>
  </si>
  <si>
    <t>wt irr</t>
  </si>
  <si>
    <t>mut ctr</t>
  </si>
  <si>
    <t>mut irr</t>
  </si>
  <si>
    <t>sh ctr irr</t>
  </si>
  <si>
    <t>sh T2</t>
  </si>
  <si>
    <t>shT2 irr</t>
  </si>
  <si>
    <t>shT3</t>
  </si>
  <si>
    <t>shT3 irr</t>
  </si>
  <si>
    <t>shMTORexp</t>
    <phoneticPr fontId="11" type="noConversion"/>
  </si>
  <si>
    <t>Figure7B</t>
    <phoneticPr fontId="11" type="noConversion"/>
  </si>
  <si>
    <t>***</t>
    <phoneticPr fontId="11" type="noConversion"/>
  </si>
  <si>
    <t>TTEST</t>
    <phoneticPr fontId="11" type="noConversion"/>
  </si>
  <si>
    <t>n.s.</t>
    <phoneticPr fontId="11" type="noConversion"/>
  </si>
  <si>
    <t>*</t>
    <phoneticPr fontId="11" type="noConversion"/>
  </si>
  <si>
    <t>***</t>
    <phoneticPr fontId="11" type="noConversion"/>
  </si>
  <si>
    <t>Figure7C</t>
    <phoneticPr fontId="11" type="noConversion"/>
  </si>
  <si>
    <t>***</t>
    <phoneticPr fontId="11" type="noConversion"/>
  </si>
  <si>
    <t>Cell Number</t>
    <phoneticPr fontId="11" type="noConversion"/>
  </si>
  <si>
    <t>MK2 (% of mRNA in Polysomes)</t>
    <phoneticPr fontId="11" type="noConversion"/>
  </si>
  <si>
    <t>Exp.1</t>
    <phoneticPr fontId="11" type="noConversion"/>
  </si>
  <si>
    <t>***</t>
    <phoneticPr fontId="11" type="noConversion"/>
  </si>
  <si>
    <t>Rapamycin</t>
  </si>
  <si>
    <t>IL1alpha</t>
    <phoneticPr fontId="11" type="noConversion"/>
  </si>
  <si>
    <t>IL1beta</t>
    <phoneticPr fontId="11" type="noConversion"/>
  </si>
  <si>
    <t>Experiment1</t>
    <phoneticPr fontId="11" type="noConversion"/>
  </si>
  <si>
    <t>Brdu</t>
    <phoneticPr fontId="11" type="noConversion"/>
  </si>
  <si>
    <t>shct-</t>
    <phoneticPr fontId="11" type="noConversion"/>
  </si>
  <si>
    <t>shct+</t>
    <phoneticPr fontId="11" type="noConversion"/>
  </si>
  <si>
    <t>shmtor_2</t>
    <phoneticPr fontId="11" type="noConversion"/>
  </si>
  <si>
    <t>shmtor_3</t>
    <phoneticPr fontId="11" type="noConversion"/>
  </si>
  <si>
    <t>Day6</t>
    <phoneticPr fontId="11" type="noConversion"/>
  </si>
  <si>
    <t>Brdu</t>
    <phoneticPr fontId="11" type="noConversion"/>
  </si>
  <si>
    <t>Average</t>
  </si>
  <si>
    <t>St. Desv</t>
  </si>
  <si>
    <t>Control</t>
    <phoneticPr fontId="11" type="noConversion"/>
  </si>
  <si>
    <t>RAS</t>
    <phoneticPr fontId="11" type="noConversion"/>
  </si>
  <si>
    <t>RAS+ZFP36L1wt</t>
    <phoneticPr fontId="11" type="noConversion"/>
  </si>
  <si>
    <t>24h with CM</t>
    <phoneticPr fontId="11" type="noConversion"/>
  </si>
  <si>
    <t>% positive cells</t>
    <phoneticPr fontId="11" type="noConversion"/>
  </si>
  <si>
    <t>Exp.1</t>
    <phoneticPr fontId="11" type="noConversion"/>
  </si>
  <si>
    <t>TTEST</t>
    <phoneticPr fontId="11" type="noConversion"/>
  </si>
  <si>
    <t>RAS+ZFP36L1mut</t>
    <phoneticPr fontId="11" type="noConversion"/>
  </si>
  <si>
    <t>IL8</t>
    <phoneticPr fontId="11" type="noConversion"/>
  </si>
  <si>
    <t>IL6</t>
    <phoneticPr fontId="11" type="noConversion"/>
  </si>
  <si>
    <t>***</t>
    <phoneticPr fontId="11" type="noConversion"/>
  </si>
  <si>
    <t>RAS+(d7)</t>
    <phoneticPr fontId="11" type="noConversion"/>
  </si>
  <si>
    <t>RAS-</t>
    <phoneticPr fontId="11" type="noConversion"/>
  </si>
  <si>
    <t>Figure 1E</t>
    <phoneticPr fontId="11" type="noConversion"/>
  </si>
  <si>
    <t>IL6</t>
  </si>
  <si>
    <t>Experiment1</t>
    <phoneticPr fontId="11" type="noConversion"/>
  </si>
  <si>
    <t>Experiment2</t>
  </si>
  <si>
    <t>Experiment3</t>
  </si>
  <si>
    <t>Average</t>
    <phoneticPr fontId="11" type="noConversion"/>
  </si>
  <si>
    <t>STDESV</t>
    <phoneticPr fontId="11" type="noConversion"/>
  </si>
  <si>
    <t>P11 DMSO</t>
  </si>
  <si>
    <t>P21 DMSO</t>
  </si>
  <si>
    <t>**</t>
    <phoneticPr fontId="11" type="noConversion"/>
  </si>
  <si>
    <t>RAPA [50]</t>
  </si>
  <si>
    <t>**</t>
    <phoneticPr fontId="11" type="noConversion"/>
  </si>
  <si>
    <t>RAPA [100]</t>
  </si>
  <si>
    <t>**</t>
    <phoneticPr fontId="11" type="noConversion"/>
  </si>
  <si>
    <t>IL8</t>
  </si>
  <si>
    <t>**</t>
    <phoneticPr fontId="11" type="noConversion"/>
  </si>
  <si>
    <t>**</t>
    <phoneticPr fontId="11" type="noConversion"/>
  </si>
  <si>
    <t>CCL20</t>
  </si>
  <si>
    <t>INHBA</t>
  </si>
  <si>
    <t>n.s</t>
    <phoneticPr fontId="11" type="noConversion"/>
  </si>
  <si>
    <t>*</t>
    <phoneticPr fontId="11" type="noConversion"/>
  </si>
  <si>
    <t>VEGFC</t>
  </si>
  <si>
    <t>***</t>
    <phoneticPr fontId="11" type="noConversion"/>
  </si>
  <si>
    <t>IL1beta</t>
  </si>
  <si>
    <t>TTEST</t>
    <phoneticPr fontId="11" type="noConversion"/>
  </si>
  <si>
    <t>Figure 1F</t>
    <phoneticPr fontId="11" type="noConversion"/>
  </si>
  <si>
    <t>EXP1</t>
    <phoneticPr fontId="11" type="noConversion"/>
  </si>
  <si>
    <t>EXP2</t>
    <phoneticPr fontId="11" type="noConversion"/>
  </si>
  <si>
    <t>EXP3</t>
    <phoneticPr fontId="11" type="noConversion"/>
  </si>
  <si>
    <t>IL6</t>
    <phoneticPr fontId="11" type="noConversion"/>
  </si>
  <si>
    <t>STDESV</t>
    <phoneticPr fontId="11" type="noConversion"/>
  </si>
  <si>
    <t>TTEST</t>
    <phoneticPr fontId="11" type="noConversion"/>
  </si>
  <si>
    <t>Experiment 7</t>
  </si>
  <si>
    <t>RAS -</t>
    <phoneticPr fontId="11" type="noConversion"/>
  </si>
  <si>
    <t>RAS +</t>
    <phoneticPr fontId="11" type="noConversion"/>
  </si>
  <si>
    <t>Figure 5E</t>
    <phoneticPr fontId="11" type="noConversion"/>
  </si>
  <si>
    <t xml:space="preserve">AVERAGE </t>
    <phoneticPr fontId="11" type="noConversion"/>
  </si>
  <si>
    <t>AVERAGE</t>
    <phoneticPr fontId="11" type="noConversion"/>
  </si>
  <si>
    <t>STDEV</t>
    <phoneticPr fontId="11" type="noConversion"/>
  </si>
  <si>
    <t>TTEST</t>
    <phoneticPr fontId="11" type="noConversion"/>
  </si>
  <si>
    <t>**</t>
    <phoneticPr fontId="11" type="noConversion"/>
  </si>
  <si>
    <t>Day7 results</t>
    <phoneticPr fontId="11" type="noConversion"/>
  </si>
  <si>
    <t>No 4OHT</t>
    <phoneticPr fontId="11" type="noConversion"/>
  </si>
  <si>
    <t>DMSO</t>
    <phoneticPr fontId="11" type="noConversion"/>
  </si>
  <si>
    <t>***</t>
    <phoneticPr fontId="11" type="noConversion"/>
  </si>
  <si>
    <t>Rapamycin [10]</t>
    <phoneticPr fontId="11" type="noConversion"/>
  </si>
  <si>
    <t>n.s.</t>
    <phoneticPr fontId="11" type="noConversion"/>
  </si>
  <si>
    <t>NVPBEZ [0.5]</t>
    <phoneticPr fontId="11" type="noConversion"/>
  </si>
  <si>
    <t>Torin [25]</t>
    <phoneticPr fontId="11" type="noConversion"/>
  </si>
  <si>
    <t>Brdu (%positive)</t>
    <phoneticPr fontId="11" type="noConversion"/>
  </si>
  <si>
    <t>b-gal positive cells</t>
    <phoneticPr fontId="11" type="noConversion"/>
  </si>
  <si>
    <t>AVERAGE</t>
    <phoneticPr fontId="11" type="noConversion"/>
  </si>
  <si>
    <t>STDEV</t>
    <phoneticPr fontId="11" type="noConversion"/>
  </si>
  <si>
    <t>RAS-</t>
    <phoneticPr fontId="11" type="noConversion"/>
  </si>
  <si>
    <t>RAS+</t>
    <phoneticPr fontId="11" type="noConversion"/>
  </si>
  <si>
    <t>Rapa</t>
    <phoneticPr fontId="11" type="noConversion"/>
  </si>
  <si>
    <t>Torin1</t>
    <phoneticPr fontId="11" type="noConversion"/>
  </si>
  <si>
    <t>NVPBEZ</t>
    <phoneticPr fontId="11" type="noConversion"/>
  </si>
  <si>
    <t>Figure 2A</t>
    <phoneticPr fontId="11" type="noConversion"/>
  </si>
  <si>
    <t>RAS+</t>
    <phoneticPr fontId="11" type="noConversion"/>
  </si>
  <si>
    <t>Day7(D0)</t>
    <phoneticPr fontId="11" type="noConversion"/>
  </si>
  <si>
    <t>AVERAGE</t>
    <phoneticPr fontId="11" type="noConversion"/>
  </si>
  <si>
    <t>ST DEV</t>
    <phoneticPr fontId="11" type="noConversion"/>
  </si>
  <si>
    <t>BrdU</t>
    <phoneticPr fontId="11" type="noConversion"/>
  </si>
  <si>
    <t>PD2</t>
    <phoneticPr fontId="11" type="noConversion"/>
  </si>
  <si>
    <t>shCT (-4OHT)</t>
    <phoneticPr fontId="11" type="noConversion"/>
  </si>
  <si>
    <t>shCT (+4OHT)</t>
    <phoneticPr fontId="11" type="noConversion"/>
  </si>
  <si>
    <t>shmTOR.2</t>
    <phoneticPr fontId="11" type="noConversion"/>
  </si>
  <si>
    <t>shmTOR.3</t>
    <phoneticPr fontId="11" type="noConversion"/>
  </si>
  <si>
    <t>***</t>
    <phoneticPr fontId="11" type="noConversion"/>
  </si>
  <si>
    <t>IL1beta</t>
    <phoneticPr fontId="11" type="noConversion"/>
  </si>
  <si>
    <t>AVERAGE</t>
    <phoneticPr fontId="11" type="noConversion"/>
  </si>
  <si>
    <t>ST DEV</t>
    <phoneticPr fontId="11" type="noConversion"/>
  </si>
  <si>
    <t>PD4</t>
    <phoneticPr fontId="11" type="noConversion"/>
  </si>
  <si>
    <t>PD6</t>
    <phoneticPr fontId="11" type="noConversion"/>
  </si>
  <si>
    <t>Figure 2b</t>
    <phoneticPr fontId="11" type="noConversion"/>
  </si>
  <si>
    <t>***</t>
  </si>
  <si>
    <t>***</t>
    <phoneticPr fontId="11" type="noConversion"/>
  </si>
  <si>
    <t>Young</t>
  </si>
  <si>
    <t>Old</t>
  </si>
  <si>
    <t>Old + Rapam.</t>
  </si>
  <si>
    <t>100uM</t>
  </si>
  <si>
    <t>Cell intensity</t>
  </si>
  <si>
    <t>Cell intensity - MOCK</t>
  </si>
  <si>
    <t>Ctrl MOCK</t>
  </si>
  <si>
    <t>24H</t>
  </si>
  <si>
    <t>Experiment2</t>
    <phoneticPr fontId="11" type="noConversion"/>
  </si>
  <si>
    <t>Experiment3</t>
    <phoneticPr fontId="11" type="noConversion"/>
  </si>
  <si>
    <t>Experiment4</t>
    <phoneticPr fontId="11" type="noConversion"/>
  </si>
  <si>
    <t>STDESV</t>
    <phoneticPr fontId="11" type="noConversion"/>
  </si>
  <si>
    <t>TTEST</t>
    <phoneticPr fontId="11" type="noConversion"/>
  </si>
  <si>
    <t>CDH</t>
    <phoneticPr fontId="11" type="noConversion"/>
  </si>
  <si>
    <t>Cell intensity</t>
    <phoneticPr fontId="11" type="noConversion"/>
  </si>
  <si>
    <t>CM -4OHT</t>
    <phoneticPr fontId="11" type="noConversion"/>
  </si>
  <si>
    <t>CM + 40HT</t>
    <phoneticPr fontId="11" type="noConversion"/>
  </si>
  <si>
    <t>CM Rapa</t>
    <phoneticPr fontId="11" type="noConversion"/>
  </si>
  <si>
    <t>***</t>
    <phoneticPr fontId="11" type="noConversion"/>
  </si>
  <si>
    <t>CM Torin</t>
    <phoneticPr fontId="11" type="noConversion"/>
  </si>
  <si>
    <t>CM NVP</t>
    <phoneticPr fontId="11" type="noConversion"/>
  </si>
  <si>
    <t>***</t>
    <phoneticPr fontId="11" type="noConversion"/>
  </si>
  <si>
    <t>DRUGS</t>
    <phoneticPr fontId="11" type="noConversion"/>
  </si>
  <si>
    <t>R+NVP-BEZ235</t>
  </si>
  <si>
    <t>IL-1α</t>
  </si>
  <si>
    <t>IL-1β</t>
  </si>
  <si>
    <t>IL-6</t>
  </si>
  <si>
    <t>IL-8</t>
  </si>
  <si>
    <t>*</t>
    <phoneticPr fontId="11" type="noConversion"/>
  </si>
  <si>
    <t>IL1alpha</t>
  </si>
  <si>
    <t>IL1alpha</t>
    <phoneticPr fontId="11" type="noConversion"/>
  </si>
  <si>
    <t>IL1alpha</t>
    <phoneticPr fontId="11" type="noConversion"/>
  </si>
  <si>
    <t>CXCL1</t>
    <phoneticPr fontId="11" type="noConversion"/>
  </si>
  <si>
    <t>*</t>
    <phoneticPr fontId="11" type="noConversion"/>
  </si>
  <si>
    <t>TTEST</t>
    <phoneticPr fontId="11" type="noConversion"/>
  </si>
  <si>
    <t>IL1beta</t>
    <phoneticPr fontId="11" type="noConversion"/>
  </si>
  <si>
    <t>n.s.</t>
    <phoneticPr fontId="11" type="noConversion"/>
  </si>
  <si>
    <t>MK2</t>
  </si>
  <si>
    <t>CHX</t>
  </si>
  <si>
    <t>Figure 5J</t>
    <phoneticPr fontId="11" type="noConversion"/>
  </si>
  <si>
    <t>RAS-(d7)</t>
    <phoneticPr fontId="11" type="noConversion"/>
  </si>
  <si>
    <t>% BrdU positive cells</t>
    <phoneticPr fontId="11" type="noConversion"/>
  </si>
  <si>
    <t>%b-gal positive cells</t>
    <phoneticPr fontId="11" type="noConversion"/>
  </si>
  <si>
    <t>Figure 5D</t>
    <phoneticPr fontId="11" type="noConversion"/>
  </si>
  <si>
    <t xml:space="preserve">sh ctr </t>
    <phoneticPr fontId="11" type="noConversion"/>
  </si>
  <si>
    <t>Ctrl AHA</t>
  </si>
  <si>
    <t>RAS MOCK</t>
  </si>
  <si>
    <t>RAS AHA</t>
  </si>
  <si>
    <t>TORIN[25]</t>
  </si>
  <si>
    <t>TORIN[250]</t>
  </si>
  <si>
    <t>CHX[0.5]</t>
  </si>
  <si>
    <t>CHX[2]</t>
  </si>
  <si>
    <t>CHX[5]</t>
  </si>
  <si>
    <t>CHX[100]</t>
  </si>
  <si>
    <t>TTEST</t>
  </si>
  <si>
    <t>TTEST</t>
    <phoneticPr fontId="11" type="noConversion"/>
  </si>
  <si>
    <t>vs. Ctrl</t>
    <phoneticPr fontId="11" type="noConversion"/>
  </si>
  <si>
    <t>**</t>
    <phoneticPr fontId="11" type="noConversion"/>
  </si>
  <si>
    <t>vs. RAS</t>
    <phoneticPr fontId="11" type="noConversion"/>
  </si>
  <si>
    <t>***</t>
    <phoneticPr fontId="11" type="noConversion"/>
  </si>
  <si>
    <t>Day9(7+2)</t>
  </si>
  <si>
    <t>Day11(7+4)</t>
    <phoneticPr fontId="11" type="noConversion"/>
  </si>
  <si>
    <t>Day13(7+6)</t>
    <phoneticPr fontId="11" type="noConversion"/>
  </si>
  <si>
    <t>RAS-</t>
    <phoneticPr fontId="11" type="noConversion"/>
  </si>
  <si>
    <t>RAS+</t>
    <phoneticPr fontId="11" type="noConversion"/>
  </si>
  <si>
    <t>Torin1</t>
    <phoneticPr fontId="11" type="noConversion"/>
  </si>
  <si>
    <t>CHX</t>
    <phoneticPr fontId="11" type="noConversion"/>
  </si>
  <si>
    <t>D9(7+2)</t>
    <phoneticPr fontId="11" type="noConversion"/>
  </si>
  <si>
    <t>RAS-</t>
    <phoneticPr fontId="11" type="noConversion"/>
  </si>
  <si>
    <t>RAS+</t>
    <phoneticPr fontId="11" type="noConversion"/>
  </si>
  <si>
    <t>CHX</t>
    <phoneticPr fontId="11" type="noConversion"/>
  </si>
  <si>
    <t>Day11(7+4)</t>
  </si>
  <si>
    <t>Day13(7+6)</t>
  </si>
  <si>
    <t>P38</t>
    <phoneticPr fontId="11" type="noConversion"/>
  </si>
  <si>
    <t>AVERAGE</t>
    <phoneticPr fontId="11" type="noConversion"/>
  </si>
  <si>
    <t>**</t>
    <phoneticPr fontId="11" type="noConversion"/>
  </si>
  <si>
    <t>Figure3B</t>
    <phoneticPr fontId="11" type="noConversion"/>
  </si>
  <si>
    <t>IL8</t>
    <phoneticPr fontId="11" type="noConversion"/>
  </si>
  <si>
    <t>Figure 4C</t>
    <phoneticPr fontId="11" type="noConversion"/>
  </si>
  <si>
    <t>V+DMSO</t>
  </si>
  <si>
    <t>R+DMSO</t>
  </si>
  <si>
    <t>R+Rapamycin</t>
  </si>
  <si>
    <t>R+Torin1</t>
  </si>
  <si>
    <t xml:space="preserve">Untreated </t>
  </si>
  <si>
    <t>Torin1</t>
  </si>
  <si>
    <t>EEF2</t>
  </si>
  <si>
    <t>RPS20</t>
  </si>
  <si>
    <t>GAPDH</t>
  </si>
  <si>
    <t>IL1a</t>
  </si>
  <si>
    <t>IL1b</t>
  </si>
  <si>
    <t>InhibinA</t>
  </si>
  <si>
    <t>MMP1</t>
  </si>
  <si>
    <t>MMP3</t>
  </si>
  <si>
    <t>MMP10</t>
  </si>
  <si>
    <t>T-Test</t>
  </si>
  <si>
    <t>n.s</t>
  </si>
  <si>
    <t>Average Untreated</t>
  </si>
  <si>
    <t>Average Torin1</t>
  </si>
  <si>
    <t>STDEV Untreated</t>
  </si>
  <si>
    <t>STDEV Torin1</t>
  </si>
  <si>
    <t xml:space="preserve">Tumor Volume </t>
    <phoneticPr fontId="11" type="noConversion"/>
  </si>
  <si>
    <t>Exp1</t>
    <phoneticPr fontId="11" type="noConversion"/>
  </si>
  <si>
    <t>Exp2</t>
  </si>
  <si>
    <t>Exp3</t>
  </si>
  <si>
    <t>Exp4</t>
  </si>
  <si>
    <t>Exp5</t>
  </si>
  <si>
    <t>Exp6</t>
  </si>
  <si>
    <t>p38 (% of mRNA in Polysomes)</t>
    <phoneticPr fontId="11" type="noConversion"/>
  </si>
  <si>
    <t>n.s.</t>
  </si>
  <si>
    <t>n.s.</t>
    <phoneticPr fontId="11" type="noConversion"/>
  </si>
  <si>
    <t>Acetic alone</t>
  </si>
  <si>
    <t>TTEST</t>
    <phoneticPr fontId="11" type="noConversion"/>
  </si>
  <si>
    <t>**</t>
    <phoneticPr fontId="11" type="noConversion"/>
  </si>
  <si>
    <t>BRF1</t>
    <phoneticPr fontId="11" type="noConversion"/>
  </si>
  <si>
    <t>RAS-</t>
    <phoneticPr fontId="11" type="noConversion"/>
  </si>
  <si>
    <t>BRF1wt</t>
    <phoneticPr fontId="11" type="noConversion"/>
  </si>
  <si>
    <t>*</t>
  </si>
  <si>
    <t>*</t>
    <phoneticPr fontId="11" type="noConversion"/>
  </si>
  <si>
    <t>***</t>
    <phoneticPr fontId="11" type="noConversion"/>
  </si>
  <si>
    <t>BrdU (Positive cells) - Day7</t>
    <phoneticPr fontId="11" type="noConversion"/>
  </si>
  <si>
    <t>Experiment 4</t>
  </si>
  <si>
    <t>Experiment 5</t>
  </si>
  <si>
    <t>Experiment 6</t>
  </si>
  <si>
    <t>***</t>
    <phoneticPr fontId="7" type="noConversion"/>
  </si>
  <si>
    <t>***</t>
    <phoneticPr fontId="7" type="noConversion"/>
  </si>
  <si>
    <t>shmTOR.3</t>
    <phoneticPr fontId="7" type="noConversion"/>
  </si>
  <si>
    <t>shmTOR.2</t>
    <phoneticPr fontId="7" type="noConversion"/>
  </si>
  <si>
    <t>shCT (+4OHT)</t>
    <phoneticPr fontId="7" type="noConversion"/>
  </si>
  <si>
    <t>shCT (-4OHT)</t>
    <phoneticPr fontId="7" type="noConversion"/>
  </si>
  <si>
    <t>pS6240/244</t>
    <phoneticPr fontId="7" type="noConversion"/>
  </si>
  <si>
    <t>**</t>
    <phoneticPr fontId="7" type="noConversion"/>
  </si>
  <si>
    <t>p4EBP1T37/46</t>
    <phoneticPr fontId="7" type="noConversion"/>
  </si>
  <si>
    <t>IL1beta</t>
    <phoneticPr fontId="7" type="noConversion"/>
  </si>
  <si>
    <t>IL1alpha</t>
    <phoneticPr fontId="7" type="noConversion"/>
  </si>
  <si>
    <t>IL8</t>
    <phoneticPr fontId="7" type="noConversion"/>
  </si>
  <si>
    <t>TTEST</t>
    <phoneticPr fontId="7" type="noConversion"/>
  </si>
  <si>
    <t>STDEV</t>
    <phoneticPr fontId="7" type="noConversion"/>
  </si>
  <si>
    <t>AVERAGE</t>
    <phoneticPr fontId="7" type="noConversion"/>
  </si>
  <si>
    <t>EXP3</t>
    <phoneticPr fontId="7" type="noConversion"/>
  </si>
  <si>
    <t>EXP2</t>
    <phoneticPr fontId="7" type="noConversion"/>
  </si>
  <si>
    <t>EXP1</t>
    <phoneticPr fontId="7" type="noConversion"/>
  </si>
  <si>
    <r>
      <t>FigureS1</t>
    </r>
    <r>
      <rPr>
        <b/>
        <sz val="10"/>
        <rFont val="Verdana"/>
      </rPr>
      <t>C</t>
    </r>
  </si>
  <si>
    <t>NVPBEZ235</t>
  </si>
  <si>
    <t>"+ 4OHT"</t>
  </si>
  <si>
    <t>Exp3</t>
    <phoneticPr fontId="6" type="noConversion"/>
  </si>
  <si>
    <t>Exp2</t>
    <phoneticPr fontId="6" type="noConversion"/>
  </si>
  <si>
    <t>Exp1</t>
    <phoneticPr fontId="6" type="noConversion"/>
  </si>
  <si>
    <t>Exp3</t>
    <phoneticPr fontId="6" type="noConversion"/>
  </si>
  <si>
    <t>Exp2</t>
    <phoneticPr fontId="6" type="noConversion"/>
  </si>
  <si>
    <t>Exp1</t>
    <phoneticPr fontId="6" type="noConversion"/>
  </si>
  <si>
    <t>VEGFC</t>
    <phoneticPr fontId="6" type="noConversion"/>
  </si>
  <si>
    <t>IL6</t>
    <phoneticPr fontId="6" type="noConversion"/>
  </si>
  <si>
    <t>INHBA</t>
    <phoneticPr fontId="6" type="noConversion"/>
  </si>
  <si>
    <t>ttest</t>
    <phoneticPr fontId="6" type="noConversion"/>
  </si>
  <si>
    <t>CCL20</t>
    <phoneticPr fontId="6" type="noConversion"/>
  </si>
  <si>
    <t>HFFF2 RAS:ER</t>
  </si>
  <si>
    <t>BJs RAS:ER</t>
  </si>
  <si>
    <t>FigureS1A</t>
  </si>
  <si>
    <t>Figure S2A</t>
  </si>
  <si>
    <t>p16INK4a</t>
  </si>
  <si>
    <t>CDKN1A</t>
  </si>
  <si>
    <t>ttest</t>
  </si>
  <si>
    <t>shCT (-4OHT)</t>
    <phoneticPr fontId="7" type="noConversion"/>
  </si>
  <si>
    <t>shmTOR.2</t>
    <phoneticPr fontId="7" type="noConversion"/>
  </si>
  <si>
    <t>***</t>
    <phoneticPr fontId="7" type="noConversion"/>
  </si>
  <si>
    <t>shmTOR.3</t>
    <phoneticPr fontId="7" type="noConversion"/>
  </si>
  <si>
    <t>Brdu (%positive)</t>
    <phoneticPr fontId="7" type="noConversion"/>
  </si>
  <si>
    <t>Day7 results</t>
    <phoneticPr fontId="7" type="noConversion"/>
  </si>
  <si>
    <t>Exp1</t>
    <phoneticPr fontId="7" type="noConversion"/>
  </si>
  <si>
    <t>AVERAGE</t>
    <phoneticPr fontId="7" type="noConversion"/>
  </si>
  <si>
    <t>STDEV</t>
    <phoneticPr fontId="7" type="noConversion"/>
  </si>
  <si>
    <t>n.s.</t>
    <phoneticPr fontId="7" type="noConversion"/>
  </si>
  <si>
    <t>shCT(-4OHT)</t>
  </si>
  <si>
    <t>shCT(+4OHT)</t>
  </si>
  <si>
    <t>shmTOR.2</t>
  </si>
  <si>
    <t>shmTOR.3</t>
  </si>
  <si>
    <t>shmTOR_2</t>
  </si>
  <si>
    <t>shmTOR_3</t>
  </si>
  <si>
    <t>IL1beta</t>
    <phoneticPr fontId="7" type="noConversion"/>
  </si>
  <si>
    <t>p4EBPT36/47</t>
    <phoneticPr fontId="7" type="noConversion"/>
  </si>
  <si>
    <t>PS6S240/244</t>
    <phoneticPr fontId="7" type="noConversion"/>
  </si>
  <si>
    <t>vector - Mock</t>
  </si>
  <si>
    <t>vector -5 Gy Irr</t>
  </si>
  <si>
    <t>4EBP1-DN 5 Gy Irradiation</t>
  </si>
  <si>
    <r>
      <t>IL1</t>
    </r>
    <r>
      <rPr>
        <sz val="10"/>
        <rFont val="Symbol"/>
        <family val="1"/>
        <charset val="2"/>
      </rPr>
      <t>b</t>
    </r>
  </si>
  <si>
    <r>
      <t>Figure</t>
    </r>
    <r>
      <rPr>
        <b/>
        <sz val="10"/>
        <rFont val="Verdana"/>
      </rPr>
      <t>S3B</t>
    </r>
  </si>
  <si>
    <t>pS6</t>
  </si>
  <si>
    <t>p4EBP1</t>
  </si>
  <si>
    <t>D0</t>
  </si>
  <si>
    <t>D1</t>
  </si>
  <si>
    <t>D2</t>
  </si>
  <si>
    <t>D3</t>
  </si>
  <si>
    <t>D4</t>
  </si>
  <si>
    <t>D5</t>
  </si>
  <si>
    <r>
      <t>Figure S</t>
    </r>
    <r>
      <rPr>
        <b/>
        <sz val="10"/>
        <rFont val="Verdana"/>
      </rPr>
      <t>4A</t>
    </r>
  </si>
  <si>
    <t>IMR90 ER:RAS</t>
  </si>
  <si>
    <t>BJ ER:RAS</t>
  </si>
  <si>
    <t>HFFF2 ER:RAS</t>
  </si>
  <si>
    <t>shMK2.1</t>
  </si>
  <si>
    <t>shMK2.4</t>
  </si>
  <si>
    <r>
      <t>IL1</t>
    </r>
    <r>
      <rPr>
        <sz val="12"/>
        <rFont val="Symbol"/>
      </rPr>
      <t>a</t>
    </r>
  </si>
  <si>
    <r>
      <t>IL1</t>
    </r>
    <r>
      <rPr>
        <sz val="12"/>
        <rFont val="Symbol"/>
      </rPr>
      <t>b</t>
    </r>
  </si>
  <si>
    <t>TTEST (shMK2.1 vs shCT)</t>
    <phoneticPr fontId="6" type="noConversion"/>
  </si>
  <si>
    <t>TTEST (shMK2.4 vs shCT)</t>
    <phoneticPr fontId="6" type="noConversion"/>
  </si>
  <si>
    <t>***</t>
    <phoneticPr fontId="6" type="noConversion"/>
  </si>
  <si>
    <t>***</t>
    <phoneticPr fontId="6" type="noConversion"/>
  </si>
  <si>
    <t>**</t>
    <phoneticPr fontId="6" type="noConversion"/>
  </si>
  <si>
    <t>**</t>
    <phoneticPr fontId="6" type="noConversion"/>
  </si>
  <si>
    <t>n.s.</t>
    <phoneticPr fontId="6" type="noConversion"/>
  </si>
  <si>
    <r>
      <t>Figure S</t>
    </r>
    <r>
      <rPr>
        <b/>
        <sz val="10"/>
        <rFont val="Verdana"/>
      </rPr>
      <t>4C</t>
    </r>
  </si>
  <si>
    <t>Figure S4D</t>
  </si>
  <si>
    <t>RAS+ZFP36L1wt</t>
  </si>
  <si>
    <t>ZFP36L1Mut 5 Gy Irradiation</t>
  </si>
  <si>
    <t>vector (-4OHT)</t>
  </si>
  <si>
    <t>vector (+4OHT)</t>
  </si>
  <si>
    <t>0 nM Dox.</t>
  </si>
  <si>
    <t>50 nM Dox.</t>
  </si>
  <si>
    <t>200 nM Dox.</t>
  </si>
  <si>
    <t>6h</t>
  </si>
  <si>
    <t>12h</t>
  </si>
  <si>
    <t>24h</t>
  </si>
  <si>
    <t>48h</t>
  </si>
  <si>
    <t>72h</t>
  </si>
  <si>
    <t>Exp.1</t>
  </si>
  <si>
    <t>Fig. S6C</t>
  </si>
  <si>
    <t>p16INK4A</t>
  </si>
  <si>
    <t>EV - 4OHT</t>
  </si>
  <si>
    <t>EV + 4OHT</t>
  </si>
  <si>
    <r>
      <t>ZFP36L1</t>
    </r>
    <r>
      <rPr>
        <vertAlign val="superscript"/>
        <sz val="10"/>
        <rFont val="Arial"/>
      </rPr>
      <t>WT</t>
    </r>
  </si>
  <si>
    <r>
      <t>ZFP36L1</t>
    </r>
    <r>
      <rPr>
        <vertAlign val="superscript"/>
        <sz val="10"/>
        <rFont val="Arial"/>
      </rPr>
      <t>MUT</t>
    </r>
  </si>
  <si>
    <r>
      <t>ZFP36L2</t>
    </r>
    <r>
      <rPr>
        <vertAlign val="superscript"/>
        <sz val="10"/>
        <rFont val="Arial"/>
      </rPr>
      <t>WT</t>
    </r>
  </si>
  <si>
    <r>
      <t>ZFP36L2</t>
    </r>
    <r>
      <rPr>
        <vertAlign val="superscript"/>
        <sz val="10"/>
        <rFont val="Arial"/>
      </rPr>
      <t>MUT</t>
    </r>
  </si>
  <si>
    <r>
      <t>TTP</t>
    </r>
    <r>
      <rPr>
        <vertAlign val="superscript"/>
        <sz val="10"/>
        <rFont val="Arial"/>
      </rPr>
      <t>WT</t>
    </r>
  </si>
  <si>
    <r>
      <t>TTP</t>
    </r>
    <r>
      <rPr>
        <vertAlign val="superscript"/>
        <sz val="10"/>
        <rFont val="Arial"/>
      </rPr>
      <t>MUT</t>
    </r>
  </si>
  <si>
    <r>
      <t>IL1</t>
    </r>
    <r>
      <rPr>
        <sz val="10"/>
        <rFont val="Symbol"/>
        <family val="1"/>
        <charset val="2"/>
      </rPr>
      <t>a</t>
    </r>
  </si>
  <si>
    <t>ZFPL1wt vs EV</t>
  </si>
  <si>
    <t>ZFPL1mut vs EV</t>
  </si>
  <si>
    <t>ZFPL2wt vs EV</t>
  </si>
  <si>
    <t>ZFPL2mut vs EV</t>
  </si>
  <si>
    <t>TTPwt vs EV</t>
  </si>
  <si>
    <t>TTPMUT vs EV</t>
  </si>
  <si>
    <t>BrdU</t>
  </si>
  <si>
    <t>Exp.4</t>
  </si>
  <si>
    <r>
      <t>Figure S7</t>
    </r>
    <r>
      <rPr>
        <b/>
        <sz val="10"/>
        <rFont val="Verdana"/>
      </rPr>
      <t>A</t>
    </r>
  </si>
  <si>
    <r>
      <t>Figure S7</t>
    </r>
    <r>
      <rPr>
        <b/>
        <sz val="10"/>
        <rFont val="Verdana"/>
      </rPr>
      <t>B</t>
    </r>
  </si>
  <si>
    <t>Figure S7C</t>
  </si>
  <si>
    <t>CM&gt;&gt;Paracrine Senescence</t>
    <phoneticPr fontId="6" type="noConversion"/>
  </si>
  <si>
    <t>% positive cells</t>
    <phoneticPr fontId="6" type="noConversion"/>
  </si>
  <si>
    <t>***</t>
    <phoneticPr fontId="6" type="noConversion"/>
  </si>
  <si>
    <t>**</t>
    <phoneticPr fontId="6" type="noConversion"/>
  </si>
  <si>
    <t>n.s.</t>
    <phoneticPr fontId="6" type="noConversion"/>
  </si>
  <si>
    <t>*</t>
    <phoneticPr fontId="6" type="noConversion"/>
  </si>
  <si>
    <r>
      <t>Figure 6</t>
    </r>
    <r>
      <rPr>
        <b/>
        <sz val="10"/>
        <rFont val="Verdana"/>
      </rPr>
      <t>C</t>
    </r>
  </si>
  <si>
    <t>All vs. vector (+4OHT)</t>
  </si>
  <si>
    <t xml:space="preserve">TTEST </t>
    <phoneticPr fontId="6" type="noConversion"/>
  </si>
  <si>
    <t>n.s.</t>
    <phoneticPr fontId="6" type="noConversion"/>
  </si>
  <si>
    <t>***</t>
    <phoneticPr fontId="6" type="noConversion"/>
  </si>
  <si>
    <t>*</t>
    <phoneticPr fontId="6" type="noConversion"/>
  </si>
  <si>
    <t>***</t>
    <phoneticPr fontId="6" type="noConversion"/>
  </si>
  <si>
    <t>*</t>
    <phoneticPr fontId="6" type="noConversion"/>
  </si>
  <si>
    <t>**</t>
    <phoneticPr fontId="6" type="noConversion"/>
  </si>
  <si>
    <r>
      <t>Figure 1</t>
    </r>
    <r>
      <rPr>
        <b/>
        <sz val="10"/>
        <rFont val="Verdana"/>
      </rPr>
      <t>H</t>
    </r>
  </si>
  <si>
    <t>Figure S2F</t>
  </si>
  <si>
    <r>
      <t>Figure3</t>
    </r>
    <r>
      <rPr>
        <b/>
        <sz val="10"/>
        <rFont val="Verdana"/>
      </rPr>
      <t>D</t>
    </r>
  </si>
  <si>
    <t>- Biotin</t>
  </si>
  <si>
    <t>DMSO</t>
  </si>
  <si>
    <t>MAPKAPK2</t>
  </si>
  <si>
    <r>
      <t>b</t>
    </r>
    <r>
      <rPr>
        <sz val="12"/>
        <rFont val="Arial"/>
      </rPr>
      <t>-ACTIN</t>
    </r>
  </si>
  <si>
    <t>TTEST (Torin1 vs. DMSO)</t>
    <phoneticPr fontId="6" type="noConversion"/>
  </si>
  <si>
    <t>***</t>
    <phoneticPr fontId="6" type="noConversion"/>
  </si>
  <si>
    <t>***</t>
    <phoneticPr fontId="6" type="noConversion"/>
  </si>
  <si>
    <t>**</t>
    <phoneticPr fontId="6" type="noConversion"/>
  </si>
  <si>
    <t>**</t>
    <phoneticPr fontId="6" type="noConversion"/>
  </si>
  <si>
    <t>*</t>
    <phoneticPr fontId="6" type="noConversion"/>
  </si>
  <si>
    <t>Figure 4E &gt;&gt; Blot quantification</t>
  </si>
  <si>
    <t>D6</t>
  </si>
  <si>
    <t>CD3</t>
  </si>
  <si>
    <t>B220</t>
  </si>
  <si>
    <t>CD68</t>
  </si>
  <si>
    <t>Klrd</t>
  </si>
  <si>
    <t>CXCL16</t>
  </si>
  <si>
    <t>CCL2 (MCP1)</t>
  </si>
  <si>
    <t>CCL5 (RANTES)</t>
  </si>
  <si>
    <t>CTACK</t>
  </si>
  <si>
    <t>shCT (-4OHT)</t>
  </si>
  <si>
    <t>RAS+ZFP36L1mut</t>
  </si>
  <si>
    <t>vector -</t>
  </si>
  <si>
    <t>ctrl -</t>
  </si>
  <si>
    <t>ctrl irr</t>
  </si>
  <si>
    <t>shmtor.2-</t>
  </si>
  <si>
    <t>shmtor.2 irr</t>
  </si>
  <si>
    <t>vector irr</t>
  </si>
  <si>
    <t>ZFP36L1 exp</t>
  </si>
  <si>
    <t>ZFP36L1 -</t>
  </si>
  <si>
    <t>ZFP36L1 irr</t>
  </si>
  <si>
    <r>
      <t>Figure 8</t>
    </r>
    <r>
      <rPr>
        <b/>
        <sz val="10"/>
        <rFont val="Verdana"/>
      </rPr>
      <t>A</t>
    </r>
  </si>
  <si>
    <t>Rapam.</t>
  </si>
  <si>
    <t>MK2vs.GAPDH</t>
  </si>
  <si>
    <t>p4EBP1/norm4EBP1</t>
  </si>
  <si>
    <r>
      <t>Figure 8</t>
    </r>
    <r>
      <rPr>
        <b/>
        <sz val="10"/>
        <rFont val="Verdana"/>
      </rPr>
      <t>C</t>
    </r>
  </si>
  <si>
    <t>Figure 8E</t>
  </si>
  <si>
    <t>Figure S6D</t>
  </si>
  <si>
    <t>Figure S6E</t>
  </si>
  <si>
    <t>Vector</t>
  </si>
  <si>
    <t>ZFP36L1Mut</t>
  </si>
  <si>
    <t>ZFP36L1Mut/Vector vs. Vector/Vector</t>
  </si>
  <si>
    <t>ZFP36L1Mut/p21 vs. Vector/p21</t>
  </si>
  <si>
    <t>p21</t>
  </si>
  <si>
    <t>Vector / Vector</t>
  </si>
  <si>
    <t>Vector / Vector +4OHT</t>
  </si>
  <si>
    <t>Vector / Vector / P21</t>
  </si>
  <si>
    <r>
      <t>ZFP36L1</t>
    </r>
    <r>
      <rPr>
        <vertAlign val="superscript"/>
        <sz val="10"/>
        <rFont val="Arial"/>
      </rPr>
      <t>Mut</t>
    </r>
    <r>
      <rPr>
        <sz val="10"/>
        <rFont val="Arial"/>
      </rPr>
      <t xml:space="preserve">/Vector </t>
    </r>
  </si>
  <si>
    <r>
      <t>ZFP36L1</t>
    </r>
    <r>
      <rPr>
        <vertAlign val="superscript"/>
        <sz val="10"/>
        <rFont val="Arial"/>
      </rPr>
      <t xml:space="preserve">Mut </t>
    </r>
    <r>
      <rPr>
        <sz val="10"/>
        <rFont val="Arial"/>
      </rPr>
      <t>/ p21</t>
    </r>
  </si>
  <si>
    <t xml:space="preserve">ZFP36L1Mut /Vector </t>
  </si>
  <si>
    <t>ZFP36L1Mut / p21</t>
  </si>
  <si>
    <t>Vector  / Vector  (-4OHT)</t>
  </si>
  <si>
    <t xml:space="preserve">Vector  / Vector </t>
  </si>
  <si>
    <t>Vector  / p21</t>
  </si>
  <si>
    <r>
      <t>ZFP36L1</t>
    </r>
    <r>
      <rPr>
        <vertAlign val="superscript"/>
        <sz val="12"/>
        <rFont val="Arial"/>
      </rPr>
      <t xml:space="preserve">Mut </t>
    </r>
    <r>
      <rPr>
        <sz val="12"/>
        <rFont val="Arial"/>
      </rPr>
      <t xml:space="preserve">/ Vector </t>
    </r>
  </si>
  <si>
    <r>
      <t>ZFP36L1</t>
    </r>
    <r>
      <rPr>
        <vertAlign val="superscript"/>
        <sz val="12"/>
        <rFont val="Arial"/>
      </rPr>
      <t xml:space="preserve">Mut </t>
    </r>
    <r>
      <rPr>
        <sz val="12"/>
        <rFont val="Arial"/>
      </rPr>
      <t>/ p21</t>
    </r>
  </si>
  <si>
    <t>All vs.Vector  / Vector  (-4OHT)</t>
  </si>
  <si>
    <t xml:space="preserve">TTEST Vector  / Vector </t>
  </si>
  <si>
    <t xml:space="preserve">TTEST TRE-ZFP36L1Mut / Vector </t>
  </si>
  <si>
    <t>TTEST TRE-ZFP36L1Mut /p21</t>
  </si>
  <si>
    <t>TTEST TRE-EV / p21</t>
  </si>
  <si>
    <r>
      <t>Figure 8</t>
    </r>
    <r>
      <rPr>
        <b/>
        <sz val="10"/>
        <rFont val="Verdana"/>
      </rPr>
      <t>B</t>
    </r>
  </si>
  <si>
    <t>Figure 8D</t>
  </si>
  <si>
    <t xml:space="preserve"> Vector / P21</t>
  </si>
  <si>
    <t>All vs. Vector / Vector +4OHT</t>
  </si>
  <si>
    <t>ZFP36L1Mut/Vector</t>
  </si>
  <si>
    <t>TTEST (vs. Vector / Vector)</t>
  </si>
  <si>
    <t>Figure 6G</t>
  </si>
  <si>
    <t>Figure 6D</t>
  </si>
  <si>
    <t>Fig. S5i</t>
  </si>
  <si>
    <t>Fig. S5f</t>
  </si>
  <si>
    <t>Figure 8A</t>
  </si>
  <si>
    <t>Figure 8F</t>
  </si>
  <si>
    <t xml:space="preserve">Nras positive cells </t>
  </si>
  <si>
    <t xml:space="preserve">p21 positive cells </t>
  </si>
  <si>
    <t xml:space="preserve">p16 positive cells </t>
  </si>
  <si>
    <t>Figure 8H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</si>
</sst>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0"/>
  </numFmts>
  <fonts count="42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i/>
      <sz val="10"/>
      <name val="Verdana"/>
    </font>
    <font>
      <sz val="10"/>
      <name val="Verdana"/>
    </font>
    <font>
      <b/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11"/>
      <name val="Calibri"/>
      <family val="2"/>
    </font>
    <font>
      <b/>
      <sz val="10"/>
      <color indexed="10"/>
      <name val="Verdana"/>
    </font>
    <font>
      <b/>
      <sz val="11"/>
      <color indexed="8"/>
      <name val="Calibri"/>
      <family val="2"/>
    </font>
    <font>
      <sz val="10"/>
      <name val="Arial"/>
    </font>
    <font>
      <b/>
      <sz val="10"/>
      <color indexed="10"/>
      <name val="Arial"/>
    </font>
    <font>
      <sz val="11"/>
      <color indexed="8"/>
      <name val="Calibri"/>
      <family val="2"/>
    </font>
    <font>
      <b/>
      <sz val="11"/>
      <name val="Calibri"/>
    </font>
    <font>
      <b/>
      <sz val="10"/>
      <name val="Arial"/>
    </font>
    <font>
      <sz val="12"/>
      <name val="Arial"/>
    </font>
    <font>
      <b/>
      <sz val="12"/>
      <name val="Calibri"/>
    </font>
    <font>
      <b/>
      <sz val="12"/>
      <color indexed="10"/>
      <name val="Calibri"/>
    </font>
    <font>
      <sz val="12"/>
      <name val="Calibri"/>
    </font>
    <font>
      <b/>
      <sz val="12"/>
      <color indexed="8"/>
      <name val="Calibri"/>
    </font>
    <font>
      <sz val="10"/>
      <color indexed="10"/>
      <name val="Verdana"/>
    </font>
    <font>
      <b/>
      <sz val="12"/>
      <name val="Arial"/>
    </font>
    <font>
      <u/>
      <sz val="10"/>
      <color indexed="12"/>
      <name val="Verdana"/>
    </font>
    <font>
      <u/>
      <sz val="10"/>
      <color indexed="20"/>
      <name val="Verdana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rgb="FFFF0000"/>
      <name val="Verdana"/>
    </font>
    <font>
      <sz val="10"/>
      <name val="Symbol"/>
      <family val="1"/>
      <charset val="2"/>
    </font>
    <font>
      <u/>
      <sz val="10"/>
      <color theme="10"/>
      <name val="Verdana"/>
    </font>
    <font>
      <u/>
      <sz val="10"/>
      <color theme="11"/>
      <name val="Verdana"/>
    </font>
    <font>
      <sz val="12"/>
      <name val="Symbol"/>
    </font>
    <font>
      <vertAlign val="superscript"/>
      <sz val="10"/>
      <name val="Arial"/>
    </font>
    <font>
      <b/>
      <sz val="10"/>
      <color rgb="FFFF0000"/>
      <name val="Verdana"/>
    </font>
    <font>
      <b/>
      <sz val="10"/>
      <color rgb="FFDD0806"/>
      <name val="Verdana"/>
    </font>
    <font>
      <vertAlign val="superscript"/>
      <sz val="12"/>
      <name val="Arial"/>
    </font>
    <font>
      <b/>
      <sz val="10"/>
      <color theme="5"/>
      <name val="Verdana"/>
    </font>
    <font>
      <b/>
      <sz val="9"/>
      <color indexed="10"/>
      <name val="Verdana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53">
    <xf numFmtId="0" fontId="0" fillId="0" borderId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270">
    <xf numFmtId="0" fontId="0" fillId="0" borderId="0" xfId="0"/>
    <xf numFmtId="0" fontId="1" fillId="2" borderId="1" xfId="0" applyFont="1" applyFill="1" applyBorder="1"/>
    <xf numFmtId="0" fontId="0" fillId="0" borderId="0" xfId="0" applyFill="1" applyBorder="1" applyAlignment="1"/>
    <xf numFmtId="0" fontId="10" fillId="0" borderId="0" xfId="0" applyFont="1" applyBorder="1"/>
    <xf numFmtId="0" fontId="9" fillId="0" borderId="0" xfId="0" applyFont="1" applyBorder="1"/>
    <xf numFmtId="0" fontId="12" fillId="0" borderId="0" xfId="0" applyFont="1" applyBorder="1"/>
    <xf numFmtId="0" fontId="12" fillId="0" borderId="16" xfId="0" applyFont="1" applyBorder="1"/>
    <xf numFmtId="0" fontId="9" fillId="2" borderId="4" xfId="0" applyFont="1" applyFill="1" applyBorder="1"/>
    <xf numFmtId="0" fontId="0" fillId="0" borderId="5" xfId="0" applyBorder="1"/>
    <xf numFmtId="0" fontId="0" fillId="0" borderId="6" xfId="0" applyBorder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10" fillId="0" borderId="1" xfId="0" applyFont="1" applyBorder="1"/>
    <xf numFmtId="0" fontId="0" fillId="0" borderId="8" xfId="0" applyBorder="1"/>
    <xf numFmtId="0" fontId="12" fillId="0" borderId="11" xfId="0" applyFont="1" applyBorder="1"/>
    <xf numFmtId="0" fontId="12" fillId="0" borderId="12" xfId="0" applyFont="1" applyBorder="1"/>
    <xf numFmtId="0" fontId="0" fillId="0" borderId="9" xfId="0" applyBorder="1"/>
    <xf numFmtId="0" fontId="10" fillId="0" borderId="9" xfId="0" applyFont="1" applyBorder="1"/>
    <xf numFmtId="0" fontId="0" fillId="0" borderId="10" xfId="0" applyBorder="1"/>
    <xf numFmtId="0" fontId="13" fillId="0" borderId="0" xfId="0" applyFont="1" applyBorder="1"/>
    <xf numFmtId="0" fontId="0" fillId="0" borderId="4" xfId="0" applyBorder="1"/>
    <xf numFmtId="0" fontId="14" fillId="0" borderId="0" xfId="0" applyFont="1" applyBorder="1"/>
    <xf numFmtId="0" fontId="0" fillId="0" borderId="0" xfId="0" applyFill="1" applyBorder="1"/>
    <xf numFmtId="0" fontId="13" fillId="0" borderId="2" xfId="0" applyFont="1" applyBorder="1"/>
    <xf numFmtId="0" fontId="14" fillId="0" borderId="3" xfId="0" applyFont="1" applyBorder="1"/>
    <xf numFmtId="0" fontId="14" fillId="0" borderId="2" xfId="0" applyFont="1" applyBorder="1"/>
    <xf numFmtId="0" fontId="0" fillId="0" borderId="3" xfId="0" applyBorder="1"/>
    <xf numFmtId="0" fontId="14" fillId="0" borderId="3" xfId="0" applyFont="1" applyFill="1" applyBorder="1"/>
    <xf numFmtId="0" fontId="14" fillId="0" borderId="2" xfId="0" applyFont="1" applyFill="1" applyBorder="1"/>
    <xf numFmtId="0" fontId="0" fillId="0" borderId="2" xfId="0" applyFill="1" applyBorder="1"/>
    <xf numFmtId="0" fontId="0" fillId="0" borderId="7" xfId="0" applyBorder="1"/>
    <xf numFmtId="0" fontId="12" fillId="0" borderId="9" xfId="0" applyFont="1" applyBorder="1"/>
    <xf numFmtId="0" fontId="0" fillId="0" borderId="10" xfId="0" applyFill="1" applyBorder="1"/>
    <xf numFmtId="0" fontId="9" fillId="0" borderId="4" xfId="0" applyFont="1" applyBorder="1"/>
    <xf numFmtId="164" fontId="10" fillId="0" borderId="0" xfId="0" applyNumberFormat="1" applyFont="1" applyBorder="1"/>
    <xf numFmtId="0" fontId="9" fillId="0" borderId="1" xfId="0" applyFont="1" applyBorder="1"/>
    <xf numFmtId="0" fontId="9" fillId="0" borderId="15" xfId="0" applyFont="1" applyBorder="1"/>
    <xf numFmtId="0" fontId="9" fillId="0" borderId="14" xfId="0" applyFont="1" applyBorder="1"/>
    <xf numFmtId="0" fontId="9" fillId="0" borderId="13" xfId="0" applyFont="1" applyBorder="1"/>
    <xf numFmtId="0" fontId="9" fillId="2" borderId="0" xfId="0" applyFont="1" applyFill="1" applyBorder="1"/>
    <xf numFmtId="0" fontId="9" fillId="0" borderId="1" xfId="0" applyFont="1" applyFill="1" applyBorder="1"/>
    <xf numFmtId="0" fontId="9" fillId="0" borderId="0" xfId="0" applyFont="1" applyBorder="1" applyAlignment="1">
      <alignment horizontal="center"/>
    </xf>
    <xf numFmtId="0" fontId="9" fillId="0" borderId="0" xfId="0" applyFont="1" applyFill="1" applyBorder="1"/>
    <xf numFmtId="0" fontId="15" fillId="0" borderId="1" xfId="0" applyFont="1" applyBorder="1"/>
    <xf numFmtId="164" fontId="16" fillId="0" borderId="0" xfId="0" applyNumberFormat="1" applyFont="1" applyBorder="1"/>
    <xf numFmtId="0" fontId="14" fillId="0" borderId="1" xfId="0" applyFont="1" applyBorder="1"/>
    <xf numFmtId="0" fontId="15" fillId="0" borderId="0" xfId="0" applyFont="1" applyBorder="1"/>
    <xf numFmtId="0" fontId="17" fillId="0" borderId="1" xfId="0" applyFont="1" applyBorder="1"/>
    <xf numFmtId="0" fontId="17" fillId="0" borderId="8" xfId="0" applyFont="1" applyBorder="1"/>
    <xf numFmtId="0" fontId="15" fillId="0" borderId="9" xfId="0" applyFont="1" applyBorder="1"/>
    <xf numFmtId="0" fontId="18" fillId="0" borderId="9" xfId="0" applyFont="1" applyBorder="1"/>
    <xf numFmtId="0" fontId="13" fillId="0" borderId="0" xfId="0" applyFont="1" applyFill="1" applyBorder="1"/>
    <xf numFmtId="0" fontId="0" fillId="0" borderId="0" xfId="0" applyAlignment="1"/>
    <xf numFmtId="0" fontId="13" fillId="0" borderId="0" xfId="0" applyFont="1" applyBorder="1" applyAlignment="1"/>
    <xf numFmtId="0" fontId="13" fillId="0" borderId="0" xfId="0" applyFont="1" applyFill="1" applyBorder="1" applyAlignment="1"/>
    <xf numFmtId="0" fontId="0" fillId="0" borderId="0" xfId="0" applyBorder="1" applyAlignment="1"/>
    <xf numFmtId="0" fontId="9" fillId="2" borderId="4" xfId="0" applyFont="1" applyFill="1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1" xfId="0" applyBorder="1" applyAlignment="1"/>
    <xf numFmtId="0" fontId="0" fillId="0" borderId="2" xfId="0" applyBorder="1" applyAlignment="1"/>
    <xf numFmtId="0" fontId="9" fillId="0" borderId="1" xfId="0" applyFont="1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164" fontId="19" fillId="2" borderId="4" xfId="0" applyNumberFormat="1" applyFont="1" applyFill="1" applyBorder="1"/>
    <xf numFmtId="0" fontId="15" fillId="0" borderId="2" xfId="0" applyFont="1" applyBorder="1"/>
    <xf numFmtId="164" fontId="16" fillId="0" borderId="0" xfId="0" applyNumberFormat="1" applyFont="1" applyBorder="1"/>
    <xf numFmtId="0" fontId="17" fillId="0" borderId="0" xfId="0" applyFont="1" applyBorder="1"/>
    <xf numFmtId="0" fontId="18" fillId="0" borderId="11" xfId="0" applyFont="1" applyBorder="1"/>
    <xf numFmtId="0" fontId="18" fillId="0" borderId="0" xfId="0" applyFont="1" applyBorder="1"/>
    <xf numFmtId="0" fontId="9" fillId="2" borderId="1" xfId="0" applyFont="1" applyFill="1" applyBorder="1"/>
    <xf numFmtId="0" fontId="20" fillId="0" borderId="0" xfId="0" applyFont="1"/>
    <xf numFmtId="0" fontId="0" fillId="0" borderId="9" xfId="0" applyFill="1" applyBorder="1"/>
    <xf numFmtId="0" fontId="5" fillId="0" borderId="0" xfId="0" applyFont="1"/>
    <xf numFmtId="0" fontId="5" fillId="0" borderId="4" xfId="0" applyFont="1" applyBorder="1" applyAlignment="1">
      <alignment horizontal="center"/>
    </xf>
    <xf numFmtId="0" fontId="5" fillId="0" borderId="6" xfId="0" applyFont="1" applyBorder="1"/>
    <xf numFmtId="0" fontId="5" fillId="0" borderId="1" xfId="0" applyFont="1" applyBorder="1"/>
    <xf numFmtId="0" fontId="5" fillId="0" borderId="2" xfId="0" applyFont="1" applyBorder="1"/>
    <xf numFmtId="0" fontId="0" fillId="0" borderId="15" xfId="0" applyBorder="1"/>
    <xf numFmtId="0" fontId="0" fillId="0" borderId="14" xfId="0" applyBorder="1"/>
    <xf numFmtId="0" fontId="0" fillId="0" borderId="13" xfId="0" applyBorder="1"/>
    <xf numFmtId="0" fontId="5" fillId="0" borderId="8" xfId="0" applyFont="1" applyBorder="1"/>
    <xf numFmtId="0" fontId="5" fillId="0" borderId="10" xfId="0" applyFont="1" applyBorder="1"/>
    <xf numFmtId="0" fontId="5" fillId="2" borderId="0" xfId="0" applyFont="1" applyFill="1"/>
    <xf numFmtId="0" fontId="5" fillId="0" borderId="0" xfId="0" applyFont="1" applyFill="1" applyBorder="1" applyAlignment="1">
      <alignment horizontal="center"/>
    </xf>
    <xf numFmtId="0" fontId="5" fillId="2" borderId="4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20" fillId="0" borderId="0" xfId="0" applyFont="1" applyBorder="1"/>
    <xf numFmtId="0" fontId="5" fillId="0" borderId="4" xfId="0" applyFont="1" applyBorder="1"/>
    <xf numFmtId="0" fontId="6" fillId="0" borderId="1" xfId="0" applyFont="1" applyBorder="1"/>
    <xf numFmtId="164" fontId="21" fillId="2" borderId="1" xfId="0" applyNumberFormat="1" applyFont="1" applyFill="1" applyBorder="1"/>
    <xf numFmtId="164" fontId="0" fillId="0" borderId="0" xfId="0" applyNumberFormat="1" applyBorder="1"/>
    <xf numFmtId="164" fontId="23" fillId="0" borderId="1" xfId="0" applyNumberFormat="1" applyFont="1" applyBorder="1"/>
    <xf numFmtId="164" fontId="23" fillId="0" borderId="0" xfId="0" applyNumberFormat="1" applyFont="1" applyBorder="1"/>
    <xf numFmtId="164" fontId="21" fillId="0" borderId="1" xfId="0" applyNumberFormat="1" applyFont="1" applyBorder="1"/>
    <xf numFmtId="164" fontId="5" fillId="0" borderId="0" xfId="0" applyNumberFormat="1" applyFont="1" applyBorder="1"/>
    <xf numFmtId="164" fontId="21" fillId="0" borderId="0" xfId="0" applyNumberFormat="1" applyFont="1" applyBorder="1"/>
    <xf numFmtId="164" fontId="24" fillId="2" borderId="1" xfId="0" applyNumberFormat="1" applyFont="1" applyFill="1" applyBorder="1"/>
    <xf numFmtId="164" fontId="0" fillId="0" borderId="1" xfId="0" applyNumberFormat="1" applyBorder="1"/>
    <xf numFmtId="164" fontId="21" fillId="0" borderId="8" xfId="0" applyNumberFormat="1" applyFont="1" applyBorder="1"/>
    <xf numFmtId="164" fontId="5" fillId="0" borderId="9" xfId="0" applyNumberFormat="1" applyFont="1" applyBorder="1"/>
    <xf numFmtId="164" fontId="21" fillId="0" borderId="9" xfId="0" applyNumberFormat="1" applyFont="1" applyBorder="1"/>
    <xf numFmtId="0" fontId="13" fillId="0" borderId="0" xfId="0" applyFont="1"/>
    <xf numFmtId="0" fontId="5" fillId="0" borderId="0" xfId="0" applyFont="1" applyBorder="1" applyAlignment="1"/>
    <xf numFmtId="0" fontId="22" fillId="0" borderId="0" xfId="0" applyFont="1" applyBorder="1"/>
    <xf numFmtId="164" fontId="22" fillId="0" borderId="0" xfId="0" applyNumberFormat="1" applyFont="1" applyBorder="1"/>
    <xf numFmtId="0" fontId="5" fillId="0" borderId="9" xfId="0" applyFont="1" applyBorder="1" applyAlignment="1"/>
    <xf numFmtId="0" fontId="13" fillId="0" borderId="1" xfId="0" applyFont="1" applyBorder="1"/>
    <xf numFmtId="0" fontId="13" fillId="0" borderId="8" xfId="0" applyFont="1" applyBorder="1"/>
    <xf numFmtId="0" fontId="5" fillId="2" borderId="1" xfId="0" applyFont="1" applyFill="1" applyBorder="1"/>
    <xf numFmtId="0" fontId="5" fillId="0" borderId="15" xfId="0" applyFont="1" applyBorder="1"/>
    <xf numFmtId="0" fontId="5" fillId="0" borderId="14" xfId="0" applyFont="1" applyBorder="1"/>
    <xf numFmtId="0" fontId="5" fillId="0" borderId="0" xfId="0" applyFont="1" applyFill="1" applyBorder="1"/>
    <xf numFmtId="0" fontId="5" fillId="0" borderId="1" xfId="0" applyFont="1" applyFill="1" applyBorder="1"/>
    <xf numFmtId="0" fontId="13" fillId="0" borderId="4" xfId="0" applyFont="1" applyBorder="1"/>
    <xf numFmtId="0" fontId="13" fillId="0" borderId="6" xfId="0" applyFont="1" applyBorder="1"/>
    <xf numFmtId="0" fontId="7" fillId="0" borderId="0" xfId="0" applyFont="1" applyBorder="1"/>
    <xf numFmtId="0" fontId="7" fillId="0" borderId="0" xfId="0" applyFont="1" applyFill="1" applyBorder="1"/>
    <xf numFmtId="0" fontId="0" fillId="0" borderId="1" xfId="0" applyFill="1" applyBorder="1"/>
    <xf numFmtId="0" fontId="0" fillId="0" borderId="8" xfId="0" applyFill="1" applyBorder="1"/>
    <xf numFmtId="0" fontId="25" fillId="0" borderId="0" xfId="0" applyFont="1" applyBorder="1"/>
    <xf numFmtId="0" fontId="25" fillId="0" borderId="1" xfId="0" applyFont="1" applyBorder="1"/>
    <xf numFmtId="0" fontId="25" fillId="0" borderId="2" xfId="0" applyFont="1" applyBorder="1"/>
    <xf numFmtId="0" fontId="25" fillId="0" borderId="1" xfId="0" applyFont="1" applyFill="1" applyBorder="1"/>
    <xf numFmtId="0" fontId="25" fillId="0" borderId="2" xfId="0" applyFont="1" applyFill="1" applyBorder="1"/>
    <xf numFmtId="0" fontId="25" fillId="0" borderId="0" xfId="0" applyFont="1" applyFill="1" applyBorder="1"/>
    <xf numFmtId="0" fontId="25" fillId="0" borderId="8" xfId="0" applyFont="1" applyFill="1" applyBorder="1"/>
    <xf numFmtId="0" fontId="25" fillId="0" borderId="10" xfId="0" applyFont="1" applyFill="1" applyBorder="1"/>
    <xf numFmtId="0" fontId="7" fillId="0" borderId="1" xfId="0" applyFont="1" applyBorder="1"/>
    <xf numFmtId="0" fontId="25" fillId="0" borderId="8" xfId="0" applyFont="1" applyBorder="1"/>
    <xf numFmtId="0" fontId="25" fillId="0" borderId="9" xfId="0" applyFont="1" applyFill="1" applyBorder="1"/>
    <xf numFmtId="0" fontId="25" fillId="0" borderId="9" xfId="0" applyFont="1" applyBorder="1"/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5" fillId="3" borderId="4" xfId="0" applyFont="1" applyFill="1" applyBorder="1"/>
    <xf numFmtId="0" fontId="17" fillId="0" borderId="9" xfId="0" applyFont="1" applyBorder="1"/>
    <xf numFmtId="0" fontId="17" fillId="0" borderId="0" xfId="0" applyFont="1"/>
    <xf numFmtId="0" fontId="17" fillId="0" borderId="5" xfId="0" applyFont="1" applyBorder="1"/>
    <xf numFmtId="165" fontId="12" fillId="0" borderId="0" xfId="0" applyNumberFormat="1" applyFont="1" applyBorder="1"/>
    <xf numFmtId="11" fontId="0" fillId="0" borderId="0" xfId="0" applyNumberFormat="1" applyBorder="1"/>
    <xf numFmtId="0" fontId="7" fillId="0" borderId="16" xfId="0" applyFont="1" applyBorder="1"/>
    <xf numFmtId="0" fontId="5" fillId="0" borderId="4" xfId="0" applyFont="1" applyFill="1" applyBorder="1"/>
    <xf numFmtId="0" fontId="0" fillId="0" borderId="5" xfId="0" applyFill="1" applyBorder="1"/>
    <xf numFmtId="0" fontId="0" fillId="0" borderId="6" xfId="0" applyFill="1" applyBorder="1"/>
    <xf numFmtId="0" fontId="5" fillId="0" borderId="5" xfId="0" applyFont="1" applyFill="1" applyBorder="1"/>
    <xf numFmtId="0" fontId="7" fillId="0" borderId="17" xfId="0" applyFont="1" applyBorder="1"/>
    <xf numFmtId="0" fontId="26" fillId="0" borderId="0" xfId="0" applyFont="1" applyBorder="1" applyAlignment="1">
      <alignment horizontal="center"/>
    </xf>
    <xf numFmtId="0" fontId="4" fillId="0" borderId="1" xfId="0" applyFont="1" applyBorder="1"/>
    <xf numFmtId="0" fontId="4" fillId="2" borderId="0" xfId="0" applyFont="1" applyFill="1"/>
    <xf numFmtId="0" fontId="4" fillId="0" borderId="0" xfId="0" applyFont="1" applyBorder="1"/>
    <xf numFmtId="0" fontId="4" fillId="2" borderId="5" xfId="0" applyFont="1" applyFill="1" applyBorder="1"/>
    <xf numFmtId="0" fontId="3" fillId="0" borderId="1" xfId="0" applyFont="1" applyBorder="1"/>
    <xf numFmtId="0" fontId="3" fillId="0" borderId="0" xfId="0" applyFont="1" applyBorder="1"/>
    <xf numFmtId="0" fontId="2" fillId="2" borderId="4" xfId="0" applyFont="1" applyFill="1" applyBorder="1"/>
    <xf numFmtId="0" fontId="1" fillId="0" borderId="1" xfId="0" applyFont="1" applyBorder="1"/>
    <xf numFmtId="0" fontId="1" fillId="2" borderId="4" xfId="0" applyFont="1" applyFill="1" applyBorder="1"/>
    <xf numFmtId="166" fontId="0" fillId="0" borderId="10" xfId="0" applyNumberFormat="1" applyBorder="1"/>
    <xf numFmtId="166" fontId="0" fillId="0" borderId="9" xfId="0" applyNumberFormat="1" applyBorder="1"/>
    <xf numFmtId="166" fontId="0" fillId="0" borderId="8" xfId="0" applyNumberFormat="1" applyBorder="1"/>
    <xf numFmtId="166" fontId="0" fillId="0" borderId="2" xfId="0" applyNumberFormat="1" applyBorder="1"/>
    <xf numFmtId="166" fontId="0" fillId="0" borderId="0" xfId="0" applyNumberFormat="1" applyBorder="1"/>
    <xf numFmtId="166" fontId="0" fillId="0" borderId="1" xfId="0" applyNumberFormat="1" applyBorder="1"/>
    <xf numFmtId="166" fontId="7" fillId="0" borderId="0" xfId="0" applyNumberFormat="1" applyFont="1" applyBorder="1"/>
    <xf numFmtId="166" fontId="13" fillId="0" borderId="0" xfId="0" applyNumberFormat="1" applyFont="1" applyBorder="1"/>
    <xf numFmtId="166" fontId="14" fillId="0" borderId="0" xfId="0" applyNumberFormat="1" applyFont="1" applyBorder="1"/>
    <xf numFmtId="166" fontId="1" fillId="0" borderId="0" xfId="0" applyNumberFormat="1" applyFont="1" applyBorder="1"/>
    <xf numFmtId="166" fontId="1" fillId="0" borderId="1" xfId="0" applyNumberFormat="1" applyFont="1" applyBorder="1"/>
    <xf numFmtId="166" fontId="25" fillId="0" borderId="0" xfId="0" applyNumberFormat="1" applyFont="1" applyBorder="1"/>
    <xf numFmtId="166" fontId="25" fillId="0" borderId="1" xfId="0" applyNumberFormat="1" applyFont="1" applyBorder="1"/>
    <xf numFmtId="166" fontId="13" fillId="0" borderId="1" xfId="0" applyNumberFormat="1" applyFont="1" applyBorder="1"/>
    <xf numFmtId="166" fontId="1" fillId="2" borderId="0" xfId="0" applyNumberFormat="1" applyFont="1" applyFill="1" applyBorder="1"/>
    <xf numFmtId="166" fontId="1" fillId="2" borderId="1" xfId="0" applyNumberFormat="1" applyFont="1" applyFill="1" applyBorder="1"/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31" fillId="0" borderId="0" xfId="0" applyFont="1" applyBorder="1"/>
    <xf numFmtId="0" fontId="1" fillId="0" borderId="1" xfId="0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/>
    <xf numFmtId="0" fontId="1" fillId="0" borderId="1" xfId="0" applyFont="1" applyFill="1" applyBorder="1"/>
    <xf numFmtId="0" fontId="1" fillId="0" borderId="0" xfId="0" applyFont="1" applyBorder="1"/>
    <xf numFmtId="0" fontId="1" fillId="5" borderId="1" xfId="0" applyFont="1" applyFill="1" applyBorder="1"/>
    <xf numFmtId="0" fontId="19" fillId="0" borderId="1" xfId="0" applyFont="1" applyBorder="1"/>
    <xf numFmtId="0" fontId="2" fillId="2" borderId="1" xfId="0" applyFont="1" applyFill="1" applyBorder="1"/>
    <xf numFmtId="0" fontId="3" fillId="2" borderId="1" xfId="0" applyFont="1" applyFill="1" applyBorder="1"/>
    <xf numFmtId="0" fontId="20" fillId="0" borderId="9" xfId="0" applyFont="1" applyBorder="1"/>
    <xf numFmtId="0" fontId="3" fillId="0" borderId="2" xfId="0" applyFont="1" applyBorder="1"/>
    <xf numFmtId="0" fontId="2" fillId="4" borderId="1" xfId="0" applyFont="1" applyFill="1" applyBorder="1"/>
    <xf numFmtId="0" fontId="2" fillId="0" borderId="1" xfId="0" applyFont="1" applyBorder="1"/>
    <xf numFmtId="0" fontId="1" fillId="0" borderId="5" xfId="0" applyFont="1" applyBorder="1"/>
    <xf numFmtId="0" fontId="1" fillId="2" borderId="5" xfId="0" applyFont="1" applyFill="1" applyBorder="1"/>
    <xf numFmtId="0" fontId="20" fillId="0" borderId="1" xfId="0" applyFont="1" applyBorder="1"/>
    <xf numFmtId="0" fontId="15" fillId="0" borderId="0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2" fillId="4" borderId="4" xfId="0" applyFont="1" applyFill="1" applyBorder="1"/>
    <xf numFmtId="0" fontId="29" fillId="0" borderId="1" xfId="0" applyFont="1" applyBorder="1"/>
    <xf numFmtId="0" fontId="29" fillId="0" borderId="0" xfId="0" applyFont="1" applyBorder="1"/>
    <xf numFmtId="0" fontId="29" fillId="0" borderId="2" xfId="0" applyFont="1" applyBorder="1"/>
    <xf numFmtId="0" fontId="30" fillId="0" borderId="1" xfId="0" applyFont="1" applyBorder="1"/>
    <xf numFmtId="0" fontId="1" fillId="0" borderId="0" xfId="0" applyFont="1" applyFill="1" applyBorder="1"/>
    <xf numFmtId="0" fontId="15" fillId="0" borderId="0" xfId="0" applyFont="1" applyBorder="1" applyAlignment="1">
      <alignment horizontal="center"/>
    </xf>
    <xf numFmtId="0" fontId="1" fillId="0" borderId="0" xfId="0" applyFont="1" applyBorder="1"/>
    <xf numFmtId="0" fontId="1" fillId="4" borderId="4" xfId="0" applyFont="1" applyFill="1" applyBorder="1"/>
    <xf numFmtId="0" fontId="31" fillId="0" borderId="2" xfId="0" applyFont="1" applyBorder="1"/>
    <xf numFmtId="0" fontId="19" fillId="0" borderId="1" xfId="0" applyFont="1" applyBorder="1" applyAlignment="1">
      <alignment horizontal="center"/>
    </xf>
    <xf numFmtId="0" fontId="15" fillId="0" borderId="8" xfId="0" applyFont="1" applyBorder="1"/>
    <xf numFmtId="0" fontId="15" fillId="0" borderId="10" xfId="0" applyFont="1" applyBorder="1"/>
    <xf numFmtId="0" fontId="37" fillId="0" borderId="0" xfId="0" applyFont="1" applyBorder="1"/>
    <xf numFmtId="0" fontId="31" fillId="0" borderId="5" xfId="0" applyFont="1" applyBorder="1"/>
    <xf numFmtId="0" fontId="31" fillId="0" borderId="6" xfId="0" applyFont="1" applyBorder="1"/>
    <xf numFmtId="0" fontId="38" fillId="0" borderId="0" xfId="0" applyFont="1" applyBorder="1"/>
    <xf numFmtId="0" fontId="1" fillId="2" borderId="0" xfId="0" applyFont="1" applyFill="1"/>
    <xf numFmtId="0" fontId="37" fillId="0" borderId="0" xfId="0" applyFont="1" applyFill="1" applyBorder="1"/>
    <xf numFmtId="0" fontId="31" fillId="0" borderId="0" xfId="0" applyFont="1" applyFill="1" applyBorder="1"/>
    <xf numFmtId="0" fontId="37" fillId="0" borderId="0" xfId="0" applyFont="1" applyFill="1" applyBorder="1" applyAlignment="1">
      <alignment horizontal="center"/>
    </xf>
    <xf numFmtId="0" fontId="31" fillId="0" borderId="0" xfId="0" applyFont="1" applyFill="1" applyBorder="1" applyAlignment="1"/>
    <xf numFmtId="0" fontId="31" fillId="0" borderId="0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0" fontId="40" fillId="0" borderId="0" xfId="0" applyFont="1" applyBorder="1"/>
    <xf numFmtId="0" fontId="1" fillId="0" borderId="9" xfId="0" applyFont="1" applyBorder="1"/>
    <xf numFmtId="0" fontId="20" fillId="0" borderId="2" xfId="0" applyFont="1" applyBorder="1"/>
    <xf numFmtId="0" fontId="2" fillId="2" borderId="5" xfId="0" applyFont="1" applyFill="1" applyBorder="1"/>
    <xf numFmtId="0" fontId="20" fillId="0" borderId="0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10" xfId="0" applyFont="1" applyBorder="1"/>
    <xf numFmtId="0" fontId="8" fillId="0" borderId="0" xfId="0" applyFont="1" applyFill="1" applyBorder="1"/>
    <xf numFmtId="0" fontId="3" fillId="4" borderId="1" xfId="0" applyFont="1" applyFill="1" applyBorder="1"/>
    <xf numFmtId="0" fontId="3" fillId="0" borderId="8" xfId="0" applyFont="1" applyBorder="1"/>
    <xf numFmtId="0" fontId="35" fillId="0" borderId="0" xfId="0" applyFont="1" applyBorder="1"/>
    <xf numFmtId="0" fontId="5" fillId="0" borderId="5" xfId="0" applyFont="1" applyBorder="1"/>
    <xf numFmtId="0" fontId="35" fillId="0" borderId="1" xfId="0" applyFont="1" applyBorder="1"/>
    <xf numFmtId="0" fontId="41" fillId="0" borderId="0" xfId="0" applyFont="1" applyBorder="1"/>
    <xf numFmtId="0" fontId="1" fillId="2" borderId="22" xfId="0" applyFont="1" applyFill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41" fillId="0" borderId="25" xfId="0" applyFont="1" applyBorder="1"/>
    <xf numFmtId="0" fontId="4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5" fillId="0" borderId="0" xfId="0" applyFont="1"/>
    <xf numFmtId="0" fontId="15" fillId="0" borderId="0" xfId="0" applyFont="1" applyBorder="1" applyAlignment="1">
      <alignment horizontal="center"/>
    </xf>
    <xf numFmtId="0" fontId="1" fillId="0" borderId="1" xfId="0" applyFont="1" applyBorder="1"/>
    <xf numFmtId="0" fontId="15" fillId="0" borderId="0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Border="1"/>
    <xf numFmtId="0" fontId="5" fillId="0" borderId="9" xfId="0" applyFont="1" applyBorder="1"/>
    <xf numFmtId="0" fontId="15" fillId="0" borderId="5" xfId="0" applyFont="1" applyBorder="1"/>
    <xf numFmtId="0" fontId="15" fillId="0" borderId="6" xfId="0" applyFon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Border="1"/>
    <xf numFmtId="0" fontId="15" fillId="0" borderId="18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2" xfId="0" applyFont="1" applyBorder="1" applyAlignment="1">
      <alignment horizontal="center"/>
    </xf>
  </cellXfs>
  <cellStyles count="6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61"/>
  <sheetViews>
    <sheetView topLeftCell="A28" workbookViewId="0">
      <selection activeCell="C96" sqref="C96:C97"/>
    </sheetView>
  </sheetViews>
  <sheetFormatPr baseColWidth="10" defaultRowHeight="13" x14ac:dyDescent="0"/>
  <cols>
    <col min="1" max="1" width="12.42578125" style="53" bestFit="1" customWidth="1"/>
    <col min="2" max="2" width="7.7109375" style="53" bestFit="1" customWidth="1"/>
    <col min="3" max="7" width="10.7109375" style="53"/>
    <col min="8" max="8" width="12.28515625" style="53" bestFit="1" customWidth="1"/>
    <col min="9" max="16" width="10.7109375" style="53"/>
    <col min="17" max="17" width="12.28515625" style="53" bestFit="1" customWidth="1"/>
    <col min="18" max="16384" width="10.7109375" style="53"/>
  </cols>
  <sheetData>
    <row r="3" spans="1:18" ht="14" thickBot="1"/>
    <row r="4" spans="1:18" ht="14" thickBot="1">
      <c r="A4" s="57" t="s">
        <v>191</v>
      </c>
      <c r="B4" s="58"/>
      <c r="C4" s="58"/>
      <c r="D4" s="58"/>
      <c r="E4" s="58"/>
      <c r="F4" s="58"/>
      <c r="G4" s="58"/>
      <c r="H4" s="58"/>
      <c r="I4" s="59"/>
    </row>
    <row r="5" spans="1:18">
      <c r="A5" s="60"/>
      <c r="B5" s="56"/>
      <c r="C5" s="56"/>
      <c r="D5" s="56"/>
      <c r="E5" s="56"/>
      <c r="F5" s="56"/>
      <c r="G5" s="56"/>
      <c r="H5" s="56"/>
      <c r="I5" s="61"/>
      <c r="J5" s="66" t="s">
        <v>192</v>
      </c>
      <c r="K5" s="255"/>
      <c r="L5" s="255"/>
      <c r="M5" s="255"/>
      <c r="N5" s="255"/>
      <c r="O5" s="255"/>
      <c r="P5" s="255"/>
      <c r="Q5" s="255"/>
      <c r="R5" s="256"/>
    </row>
    <row r="6" spans="1:18">
      <c r="A6" s="60"/>
      <c r="B6" s="54" t="s">
        <v>308</v>
      </c>
      <c r="C6" s="54" t="s">
        <v>309</v>
      </c>
      <c r="D6" s="54" t="s">
        <v>310</v>
      </c>
      <c r="E6" s="54" t="s">
        <v>190</v>
      </c>
      <c r="F6" s="55" t="s">
        <v>50</v>
      </c>
      <c r="G6" s="55" t="s">
        <v>51</v>
      </c>
      <c r="H6" s="55" t="s">
        <v>52</v>
      </c>
      <c r="I6" s="61"/>
      <c r="J6" s="10"/>
      <c r="K6" s="47"/>
      <c r="L6" s="47"/>
      <c r="M6" s="47"/>
      <c r="N6" s="47"/>
      <c r="O6" s="47"/>
      <c r="P6" s="47"/>
      <c r="Q6" s="47"/>
      <c r="R6" s="67"/>
    </row>
    <row r="7" spans="1:18">
      <c r="A7" s="62" t="s">
        <v>384</v>
      </c>
      <c r="B7" s="56"/>
      <c r="C7" s="56"/>
      <c r="D7" s="56"/>
      <c r="E7" s="56"/>
      <c r="F7" s="56"/>
      <c r="G7" s="56"/>
      <c r="H7" s="56"/>
      <c r="I7" s="61"/>
      <c r="J7" s="10"/>
      <c r="K7" s="47"/>
      <c r="L7" s="47"/>
      <c r="M7" s="47"/>
      <c r="N7" s="47"/>
      <c r="O7" s="47"/>
      <c r="P7" s="47"/>
      <c r="Q7" s="47"/>
      <c r="R7" s="67"/>
    </row>
    <row r="8" spans="1:18">
      <c r="A8" s="60" t="s">
        <v>439</v>
      </c>
      <c r="B8" s="56">
        <v>2E-3</v>
      </c>
      <c r="C8" s="56">
        <v>2E-3</v>
      </c>
      <c r="D8" s="56">
        <v>2E-3</v>
      </c>
      <c r="E8" s="56">
        <v>3.0000000000000001E-3</v>
      </c>
      <c r="F8" s="56">
        <f>AVERAGE(B8:E8)</f>
        <v>2.2500000000000003E-3</v>
      </c>
      <c r="G8" s="56">
        <f>STDEV(B8:E8)</f>
        <v>5.0000000000000001E-4</v>
      </c>
      <c r="H8" s="56"/>
      <c r="I8" s="61"/>
      <c r="J8" s="10"/>
      <c r="K8" s="47"/>
      <c r="L8" s="68" t="s">
        <v>193</v>
      </c>
      <c r="M8" s="68" t="s">
        <v>194</v>
      </c>
      <c r="N8" s="68" t="s">
        <v>195</v>
      </c>
      <c r="O8" s="20" t="s">
        <v>49</v>
      </c>
      <c r="P8" s="20" t="s">
        <v>196</v>
      </c>
      <c r="Q8" s="47"/>
      <c r="R8" s="67"/>
    </row>
    <row r="9" spans="1:18" ht="14">
      <c r="A9" s="60" t="s">
        <v>440</v>
      </c>
      <c r="B9" s="56">
        <v>1</v>
      </c>
      <c r="C9" s="56">
        <v>1</v>
      </c>
      <c r="D9" s="56">
        <v>1</v>
      </c>
      <c r="E9" s="56">
        <v>1</v>
      </c>
      <c r="F9" s="56">
        <f t="shared" ref="F9:F12" si="0">AVERAGE(B9:E9)</f>
        <v>1</v>
      </c>
      <c r="G9" s="56">
        <f t="shared" ref="G9:G12" si="1">STDEV(B9:E9)</f>
        <v>0</v>
      </c>
      <c r="H9" s="56">
        <f>TTEST(B8:E8,B9:E9,2,2)</f>
        <v>1.6703711356393585E-20</v>
      </c>
      <c r="I9" s="61" t="s">
        <v>359</v>
      </c>
      <c r="J9" s="10"/>
      <c r="K9" s="22" t="s">
        <v>283</v>
      </c>
      <c r="L9" s="47"/>
      <c r="M9" s="47"/>
      <c r="N9" s="47"/>
      <c r="O9" s="47"/>
      <c r="P9" s="47"/>
      <c r="Q9" s="47"/>
      <c r="R9" s="67"/>
    </row>
    <row r="10" spans="1:18" ht="14">
      <c r="A10" s="60" t="s">
        <v>441</v>
      </c>
      <c r="B10" s="56"/>
      <c r="C10" s="56">
        <v>8.2000000000000003E-2</v>
      </c>
      <c r="D10" s="56">
        <v>0.113</v>
      </c>
      <c r="E10" s="56">
        <v>9.8000000000000004E-2</v>
      </c>
      <c r="F10" s="56">
        <f t="shared" si="0"/>
        <v>9.7666666666666679E-2</v>
      </c>
      <c r="G10" s="56">
        <f t="shared" si="1"/>
        <v>1.5502687938977936E-2</v>
      </c>
      <c r="H10" s="56">
        <f>TTEST(B9:E9,B10:E10,2,2)</f>
        <v>7.4666434914756456E-10</v>
      </c>
      <c r="I10" s="61" t="s">
        <v>359</v>
      </c>
      <c r="J10" s="10"/>
      <c r="K10" s="69"/>
      <c r="L10" s="47"/>
      <c r="M10" s="47"/>
      <c r="N10" s="47"/>
      <c r="O10" s="47"/>
      <c r="P10" s="47"/>
      <c r="Q10" s="47"/>
      <c r="R10" s="67"/>
    </row>
    <row r="11" spans="1:18" ht="14">
      <c r="A11" s="60" t="s">
        <v>442</v>
      </c>
      <c r="B11" s="56">
        <v>1.2E-2</v>
      </c>
      <c r="C11" s="56">
        <v>1.4999999999999999E-2</v>
      </c>
      <c r="D11" s="56">
        <v>2.4E-2</v>
      </c>
      <c r="E11" s="56">
        <v>2.1999999999999999E-2</v>
      </c>
      <c r="F11" s="56">
        <f t="shared" si="0"/>
        <v>1.8250000000000002E-2</v>
      </c>
      <c r="G11" s="56">
        <f t="shared" si="1"/>
        <v>5.6789083458002624E-3</v>
      </c>
      <c r="H11" s="56">
        <f>TTEST(B9:E9,B11:E11,2,2)</f>
        <v>3.950483748109378E-14</v>
      </c>
      <c r="I11" s="61" t="s">
        <v>359</v>
      </c>
      <c r="J11" s="10"/>
      <c r="K11" s="69" t="s">
        <v>197</v>
      </c>
      <c r="L11" s="47">
        <v>3.0819772015417499E-2</v>
      </c>
      <c r="M11" s="47">
        <v>9.2782723164315406E-2</v>
      </c>
      <c r="N11" s="47">
        <v>7.8556979999999998E-2</v>
      </c>
      <c r="O11" s="47">
        <v>6.7386491726577596E-2</v>
      </c>
      <c r="P11" s="47">
        <v>3.2456689371686998E-2</v>
      </c>
      <c r="Q11" s="11"/>
      <c r="R11" s="67"/>
    </row>
    <row r="12" spans="1:18" ht="14">
      <c r="A12" s="60" t="s">
        <v>383</v>
      </c>
      <c r="B12" s="56"/>
      <c r="C12" s="56">
        <v>2.3E-2</v>
      </c>
      <c r="D12" s="56">
        <v>3.5999999999999997E-2</v>
      </c>
      <c r="E12" s="56">
        <v>2.9000000000000001E-2</v>
      </c>
      <c r="F12" s="56">
        <f t="shared" si="0"/>
        <v>2.9333333333333333E-2</v>
      </c>
      <c r="G12" s="56">
        <f t="shared" si="1"/>
        <v>6.5064070986477216E-3</v>
      </c>
      <c r="H12" s="56">
        <f>TTEST(B9:E9,B12:E12,2,2)</f>
        <v>6.7538689493679823E-12</v>
      </c>
      <c r="I12" s="61" t="s">
        <v>359</v>
      </c>
      <c r="J12" s="10"/>
      <c r="K12" s="69" t="s">
        <v>198</v>
      </c>
      <c r="L12" s="11">
        <v>1</v>
      </c>
      <c r="M12" s="11">
        <v>1</v>
      </c>
      <c r="N12" s="11">
        <v>1</v>
      </c>
      <c r="O12" s="47">
        <v>1</v>
      </c>
      <c r="P12" s="47">
        <v>0</v>
      </c>
      <c r="Q12" s="11">
        <v>9.7532827737131699E-7</v>
      </c>
      <c r="R12" s="12" t="s">
        <v>358</v>
      </c>
    </row>
    <row r="13" spans="1:18" ht="14">
      <c r="A13" s="60"/>
      <c r="B13" s="56"/>
      <c r="C13" s="56"/>
      <c r="D13" s="56"/>
      <c r="E13" s="56"/>
      <c r="F13" s="56"/>
      <c r="G13" s="56"/>
      <c r="H13" s="56"/>
      <c r="I13" s="61"/>
      <c r="J13" s="10"/>
      <c r="K13" s="69" t="s">
        <v>199</v>
      </c>
      <c r="L13" s="11">
        <v>8.6869888740146103E-2</v>
      </c>
      <c r="M13" s="11">
        <v>0.267016352011963</v>
      </c>
      <c r="N13" s="11">
        <v>0.19569874000000001</v>
      </c>
      <c r="O13" s="47">
        <v>0.18319499358403599</v>
      </c>
      <c r="P13" s="47">
        <v>9.0721798996503705E-2</v>
      </c>
      <c r="Q13" s="11">
        <v>9.87344786374718E-5</v>
      </c>
      <c r="R13" s="12" t="s">
        <v>358</v>
      </c>
    </row>
    <row r="14" spans="1:18" ht="14">
      <c r="A14" s="62" t="s">
        <v>385</v>
      </c>
      <c r="B14" s="56"/>
      <c r="C14" s="56"/>
      <c r="D14" s="56"/>
      <c r="E14" s="56"/>
      <c r="F14" s="56"/>
      <c r="G14" s="56"/>
      <c r="H14" s="56"/>
      <c r="I14" s="61"/>
      <c r="J14" s="10"/>
      <c r="K14" s="69" t="s">
        <v>200</v>
      </c>
      <c r="L14" s="11">
        <v>0.20447551463944499</v>
      </c>
      <c r="M14" s="11">
        <v>0.35973339500270601</v>
      </c>
      <c r="N14" s="47">
        <v>0.29658744999999997</v>
      </c>
      <c r="O14" s="47">
        <v>0.28693211988071698</v>
      </c>
      <c r="P14" s="47">
        <v>7.8077982834518306E-2</v>
      </c>
      <c r="Q14" s="11">
        <v>9.3328953507947605E-5</v>
      </c>
      <c r="R14" s="12" t="s">
        <v>358</v>
      </c>
    </row>
    <row r="15" spans="1:18">
      <c r="A15" s="60" t="s">
        <v>439</v>
      </c>
      <c r="B15" s="56">
        <v>3.0000000000000001E-3</v>
      </c>
      <c r="C15" s="56">
        <v>3.0000000000000001E-3</v>
      </c>
      <c r="D15" s="56">
        <v>8.9999999999999993E-3</v>
      </c>
      <c r="E15" s="56">
        <v>7.0000000000000001E-3</v>
      </c>
      <c r="F15" s="56">
        <f>AVERAGE(B15:E15)</f>
        <v>5.4999999999999997E-3</v>
      </c>
      <c r="G15" s="56">
        <f>STDEV(B15:E15)</f>
        <v>3.0000000000000005E-3</v>
      </c>
      <c r="H15" s="56"/>
      <c r="I15" s="61"/>
      <c r="J15" s="10"/>
      <c r="K15" s="11"/>
      <c r="L15" s="11"/>
      <c r="M15" s="11"/>
      <c r="N15" s="11"/>
      <c r="O15" s="11"/>
      <c r="P15" s="11"/>
      <c r="Q15" s="11"/>
      <c r="R15" s="12"/>
    </row>
    <row r="16" spans="1:18">
      <c r="A16" s="60" t="s">
        <v>440</v>
      </c>
      <c r="B16" s="56">
        <v>1</v>
      </c>
      <c r="C16" s="56">
        <v>1</v>
      </c>
      <c r="D16" s="56">
        <v>1</v>
      </c>
      <c r="E16" s="56">
        <v>1</v>
      </c>
      <c r="F16" s="56">
        <f t="shared" ref="F16:F19" si="2">AVERAGE(B16:E16)</f>
        <v>1</v>
      </c>
      <c r="G16" s="56">
        <f t="shared" ref="G16:G19" si="3">STDEV(B16:E16)</f>
        <v>0</v>
      </c>
      <c r="H16" s="56">
        <f>TTEST(B15:E15,B16:E16,2,2)</f>
        <v>7.9470700562625458E-16</v>
      </c>
      <c r="I16" s="61" t="s">
        <v>359</v>
      </c>
      <c r="J16" s="10"/>
      <c r="K16" s="4" t="s">
        <v>296</v>
      </c>
      <c r="L16" s="11"/>
      <c r="M16" s="11"/>
      <c r="N16" s="11"/>
      <c r="O16" s="11"/>
      <c r="P16" s="11"/>
      <c r="Q16" s="11"/>
      <c r="R16" s="12"/>
    </row>
    <row r="17" spans="1:18">
      <c r="A17" s="60" t="s">
        <v>441</v>
      </c>
      <c r="B17" s="56">
        <v>2.1999999999999999E-2</v>
      </c>
      <c r="C17" s="56">
        <v>1.4E-2</v>
      </c>
      <c r="D17" s="56">
        <v>4.8000000000000001E-2</v>
      </c>
      <c r="E17" s="56">
        <v>5.0999999999999997E-2</v>
      </c>
      <c r="F17" s="56">
        <f t="shared" si="2"/>
        <v>3.3749999999999995E-2</v>
      </c>
      <c r="G17" s="56">
        <f t="shared" si="3"/>
        <v>1.8518009252256759E-2</v>
      </c>
      <c r="H17" s="56">
        <f>TTEST(B16:E16,B17:E17,2,2)</f>
        <v>5.2182469405060263E-11</v>
      </c>
      <c r="I17" s="61" t="s">
        <v>359</v>
      </c>
      <c r="J17" s="10"/>
      <c r="K17" s="11"/>
      <c r="L17" s="11"/>
      <c r="M17" s="11"/>
      <c r="N17" s="11"/>
      <c r="O17" s="11"/>
      <c r="P17" s="11"/>
      <c r="Q17" s="11"/>
      <c r="R17" s="12"/>
    </row>
    <row r="18" spans="1:18">
      <c r="A18" s="60" t="s">
        <v>442</v>
      </c>
      <c r="B18" s="56">
        <v>1.6E-2</v>
      </c>
      <c r="C18" s="56">
        <v>2.5000000000000001E-2</v>
      </c>
      <c r="D18" s="56">
        <v>2.1000000000000001E-2</v>
      </c>
      <c r="E18" s="56">
        <v>1.4E-2</v>
      </c>
      <c r="F18" s="56">
        <f t="shared" si="2"/>
        <v>1.9E-2</v>
      </c>
      <c r="G18" s="56">
        <f t="shared" si="3"/>
        <v>4.9665548085837822E-3</v>
      </c>
      <c r="H18" s="56">
        <f>TTEST(B16:E16,B18:E18,2,2)</f>
        <v>1.7758133634088838E-14</v>
      </c>
      <c r="I18" s="61" t="s">
        <v>359</v>
      </c>
      <c r="J18" s="10"/>
      <c r="K18" s="11" t="s">
        <v>197</v>
      </c>
      <c r="L18" s="11">
        <v>4.89322046337551E-3</v>
      </c>
      <c r="M18" s="11">
        <v>4.1004557954026103E-3</v>
      </c>
      <c r="N18" s="11">
        <v>8.7965200000000004E-3</v>
      </c>
      <c r="O18" s="47">
        <v>5.9300654195927E-3</v>
      </c>
      <c r="P18" s="47">
        <v>2.51386959702567E-3</v>
      </c>
      <c r="Q18" s="11"/>
      <c r="R18" s="12"/>
    </row>
    <row r="19" spans="1:18">
      <c r="A19" s="60" t="s">
        <v>383</v>
      </c>
      <c r="B19" s="56">
        <v>1.0999999999999999E-2</v>
      </c>
      <c r="C19" s="56">
        <v>1.0999999999999999E-2</v>
      </c>
      <c r="D19" s="56">
        <v>1.7999999999999999E-2</v>
      </c>
      <c r="E19" s="56">
        <v>1.7999999999999999E-2</v>
      </c>
      <c r="F19" s="56">
        <f t="shared" si="2"/>
        <v>1.4499999999999999E-2</v>
      </c>
      <c r="G19" s="56">
        <f t="shared" si="3"/>
        <v>4.0414518843273801E-3</v>
      </c>
      <c r="H19" s="56">
        <f>TTEST(B16:E16,B19:E19,2,2)</f>
        <v>5.0162566088605873E-15</v>
      </c>
      <c r="I19" s="61" t="s">
        <v>359</v>
      </c>
      <c r="J19" s="10"/>
      <c r="K19" s="11" t="s">
        <v>198</v>
      </c>
      <c r="L19" s="11">
        <v>1</v>
      </c>
      <c r="M19" s="11">
        <v>1</v>
      </c>
      <c r="N19" s="11">
        <v>1</v>
      </c>
      <c r="O19" s="47">
        <v>1</v>
      </c>
      <c r="P19" s="47">
        <v>0</v>
      </c>
      <c r="Q19" s="11">
        <v>2.7265018452151599E-11</v>
      </c>
      <c r="R19" s="12" t="s">
        <v>358</v>
      </c>
    </row>
    <row r="20" spans="1:18">
      <c r="A20" s="60"/>
      <c r="B20" s="56"/>
      <c r="C20" s="56"/>
      <c r="D20" s="56"/>
      <c r="E20" s="56"/>
      <c r="F20" s="56"/>
      <c r="G20" s="56"/>
      <c r="H20" s="56"/>
      <c r="I20" s="61"/>
      <c r="J20" s="10"/>
      <c r="K20" s="11" t="s">
        <v>199</v>
      </c>
      <c r="L20" s="11">
        <v>0.20949678366698801</v>
      </c>
      <c r="M20" s="11">
        <v>0.275476278969153</v>
      </c>
      <c r="N20" s="11">
        <v>0.19475629999999999</v>
      </c>
      <c r="O20" s="47">
        <v>0.226576454212047</v>
      </c>
      <c r="P20" s="47">
        <v>4.2985056829564897E-2</v>
      </c>
      <c r="Q20" s="11">
        <v>6.317336379158E-6</v>
      </c>
      <c r="R20" s="12" t="s">
        <v>358</v>
      </c>
    </row>
    <row r="21" spans="1:18">
      <c r="A21" s="62" t="s">
        <v>386</v>
      </c>
      <c r="B21" s="56"/>
      <c r="C21" s="56"/>
      <c r="D21" s="56"/>
      <c r="E21" s="56"/>
      <c r="F21" s="56"/>
      <c r="G21" s="56"/>
      <c r="H21" s="56"/>
      <c r="I21" s="61"/>
      <c r="J21" s="10"/>
      <c r="K21" s="11" t="s">
        <v>200</v>
      </c>
      <c r="L21" s="11">
        <v>0.34388545453493602</v>
      </c>
      <c r="M21" s="11">
        <v>0.45533491679598997</v>
      </c>
      <c r="N21" s="11">
        <v>0.27895629999999999</v>
      </c>
      <c r="O21" s="47">
        <v>0.35939222377697499</v>
      </c>
      <c r="P21" s="47">
        <v>8.92059360971066E-2</v>
      </c>
      <c r="Q21" s="11">
        <v>2.4023074063298999E-4</v>
      </c>
      <c r="R21" s="12" t="s">
        <v>358</v>
      </c>
    </row>
    <row r="22" spans="1:18">
      <c r="A22" s="60" t="s">
        <v>439</v>
      </c>
      <c r="B22" s="56">
        <v>1.2E-2</v>
      </c>
      <c r="C22" s="56">
        <v>1.0999999999999999E-2</v>
      </c>
      <c r="D22" s="56">
        <v>4.5999999999999999E-2</v>
      </c>
      <c r="E22" s="56">
        <v>8.8999999999999996E-2</v>
      </c>
      <c r="F22" s="56">
        <f>AVERAGE(B22:E22)</f>
        <v>3.95E-2</v>
      </c>
      <c r="G22" s="56">
        <f>STDEV(B22:E22)</f>
        <v>3.6792209320271406E-2</v>
      </c>
      <c r="H22" s="56"/>
      <c r="I22" s="61"/>
      <c r="J22" s="10"/>
      <c r="K22" s="11"/>
      <c r="L22" s="11"/>
      <c r="M22" s="11"/>
      <c r="N22" s="11"/>
      <c r="O22" s="11"/>
      <c r="P22" s="11"/>
      <c r="Q22" s="11"/>
      <c r="R22" s="12"/>
    </row>
    <row r="23" spans="1:18">
      <c r="A23" s="60" t="s">
        <v>440</v>
      </c>
      <c r="B23" s="56">
        <v>1</v>
      </c>
      <c r="C23" s="56">
        <v>1</v>
      </c>
      <c r="D23" s="56">
        <v>1</v>
      </c>
      <c r="E23" s="56">
        <v>1</v>
      </c>
      <c r="F23" s="56">
        <f t="shared" ref="F23:F26" si="4">AVERAGE(B23:E23)</f>
        <v>1</v>
      </c>
      <c r="G23" s="56">
        <f t="shared" ref="G23:G26" si="5">STDEV(B23:E23)</f>
        <v>0</v>
      </c>
      <c r="H23" s="56">
        <f>TTEST(B22:E22,B23:E23,2,2)</f>
        <v>3.3125950891707198E-9</v>
      </c>
      <c r="I23" s="61" t="s">
        <v>359</v>
      </c>
      <c r="J23" s="10"/>
      <c r="K23" s="4" t="s">
        <v>389</v>
      </c>
      <c r="L23" s="11"/>
      <c r="M23" s="11"/>
      <c r="N23" s="11"/>
      <c r="O23" s="11"/>
      <c r="P23" s="11"/>
      <c r="Q23" s="11"/>
      <c r="R23" s="12"/>
    </row>
    <row r="24" spans="1:18">
      <c r="A24" s="60" t="s">
        <v>441</v>
      </c>
      <c r="B24" s="56">
        <v>3.7999999999999999E-2</v>
      </c>
      <c r="C24" s="56">
        <v>2.4E-2</v>
      </c>
      <c r="D24" s="56">
        <v>9.9000000000000005E-2</v>
      </c>
      <c r="E24" s="56">
        <v>7.6999999999999999E-2</v>
      </c>
      <c r="F24" s="56">
        <f t="shared" si="4"/>
        <v>5.9499999999999997E-2</v>
      </c>
      <c r="G24" s="56">
        <f t="shared" si="5"/>
        <v>3.4588051886935388E-2</v>
      </c>
      <c r="H24" s="56">
        <f>TTEST(B23:E23,B24:E24,2,2)</f>
        <v>2.5954764174575053E-9</v>
      </c>
      <c r="I24" s="61" t="s">
        <v>359</v>
      </c>
      <c r="J24" s="10"/>
      <c r="K24" s="11"/>
      <c r="L24" s="11"/>
      <c r="M24" s="11"/>
      <c r="N24" s="11"/>
      <c r="O24" s="11"/>
      <c r="P24" s="11"/>
      <c r="Q24" s="11"/>
      <c r="R24" s="12"/>
    </row>
    <row r="25" spans="1:18">
      <c r="A25" s="60" t="s">
        <v>442</v>
      </c>
      <c r="B25" s="56">
        <v>4.9000000000000002E-2</v>
      </c>
      <c r="C25" s="56">
        <v>7.3999999999999996E-2</v>
      </c>
      <c r="D25" s="56">
        <v>0.112</v>
      </c>
      <c r="E25" s="56">
        <v>9.8000000000000004E-2</v>
      </c>
      <c r="F25" s="56">
        <f t="shared" si="4"/>
        <v>8.3249999999999991E-2</v>
      </c>
      <c r="G25" s="56">
        <f t="shared" si="5"/>
        <v>2.7705294319558069E-2</v>
      </c>
      <c r="H25" s="56">
        <f>TTEST(B23:E23,B25:E25,2,2)</f>
        <v>8.0063417981751265E-10</v>
      </c>
      <c r="I25" s="61" t="s">
        <v>359</v>
      </c>
      <c r="J25" s="10"/>
      <c r="K25" s="11" t="s">
        <v>197</v>
      </c>
      <c r="L25" s="11">
        <v>8.4607425431712808E-3</v>
      </c>
      <c r="M25" s="11">
        <v>2.4980187134324701E-3</v>
      </c>
      <c r="N25" s="11">
        <v>4.5698520000000001E-3</v>
      </c>
      <c r="O25" s="47">
        <v>5.1762044188679197E-3</v>
      </c>
      <c r="P25" s="47">
        <v>3.0272539221766598E-3</v>
      </c>
      <c r="Q25" s="11"/>
      <c r="R25" s="12"/>
    </row>
    <row r="26" spans="1:18">
      <c r="A26" s="60" t="s">
        <v>383</v>
      </c>
      <c r="B26" s="56">
        <v>1.6E-2</v>
      </c>
      <c r="C26" s="56">
        <v>1.7000000000000001E-2</v>
      </c>
      <c r="D26" s="56">
        <v>7.6999999999999999E-2</v>
      </c>
      <c r="E26" s="56">
        <v>4.1000000000000002E-2</v>
      </c>
      <c r="F26" s="56">
        <f t="shared" si="4"/>
        <v>3.7749999999999999E-2</v>
      </c>
      <c r="G26" s="56">
        <f t="shared" si="5"/>
        <v>2.8605069480775614E-2</v>
      </c>
      <c r="H26" s="56">
        <f>TTEST(B23:E23,B26:E26,2,2)</f>
        <v>7.2534416520607979E-10</v>
      </c>
      <c r="I26" s="61" t="s">
        <v>359</v>
      </c>
      <c r="J26" s="10"/>
      <c r="K26" s="11" t="s">
        <v>198</v>
      </c>
      <c r="L26" s="11">
        <v>1</v>
      </c>
      <c r="M26" s="11">
        <v>1</v>
      </c>
      <c r="N26" s="11">
        <v>1</v>
      </c>
      <c r="O26" s="47">
        <v>1</v>
      </c>
      <c r="P26" s="47">
        <v>0</v>
      </c>
      <c r="Q26" s="11">
        <v>5.7162412200242903E-11</v>
      </c>
      <c r="R26" s="12" t="s">
        <v>358</v>
      </c>
    </row>
    <row r="27" spans="1:18">
      <c r="A27" s="60"/>
      <c r="B27" s="56"/>
      <c r="C27" s="56"/>
      <c r="D27" s="56"/>
      <c r="E27" s="56"/>
      <c r="F27" s="56"/>
      <c r="G27" s="56"/>
      <c r="H27" s="56"/>
      <c r="I27" s="61"/>
      <c r="J27" s="10"/>
      <c r="K27" s="11" t="s">
        <v>199</v>
      </c>
      <c r="L27" s="11">
        <v>0.26794336563407301</v>
      </c>
      <c r="M27" s="11">
        <v>0.181746564665039</v>
      </c>
      <c r="N27" s="11">
        <v>0.21365897</v>
      </c>
      <c r="O27" s="47">
        <v>0.22111630009970401</v>
      </c>
      <c r="P27" s="47">
        <v>4.3579593314827997E-2</v>
      </c>
      <c r="Q27" s="11">
        <v>6.4883714586282401E-6</v>
      </c>
      <c r="R27" s="12" t="s">
        <v>358</v>
      </c>
    </row>
    <row r="28" spans="1:18">
      <c r="A28" s="62" t="s">
        <v>387</v>
      </c>
      <c r="B28" s="56"/>
      <c r="C28" s="56"/>
      <c r="D28" s="56"/>
      <c r="E28" s="56"/>
      <c r="F28" s="56"/>
      <c r="G28" s="56"/>
      <c r="H28" s="56"/>
      <c r="I28" s="61"/>
      <c r="J28" s="10"/>
      <c r="K28" s="11" t="s">
        <v>200</v>
      </c>
      <c r="L28" s="11">
        <v>0.39093482156429699</v>
      </c>
      <c r="M28" s="11">
        <v>0.25971477582441599</v>
      </c>
      <c r="N28" s="11">
        <v>0.32458965000000001</v>
      </c>
      <c r="O28" s="47">
        <v>0.32507974912957099</v>
      </c>
      <c r="P28" s="47">
        <v>6.5611395724078897E-2</v>
      </c>
      <c r="Q28" s="11">
        <v>5.8310932413216701E-5</v>
      </c>
      <c r="R28" s="12" t="s">
        <v>358</v>
      </c>
    </row>
    <row r="29" spans="1:18">
      <c r="A29" s="60" t="s">
        <v>439</v>
      </c>
      <c r="B29" s="56">
        <v>1.2999999999999999E-2</v>
      </c>
      <c r="C29" s="56">
        <v>1.2E-2</v>
      </c>
      <c r="D29" s="56">
        <v>8.9999999999999993E-3</v>
      </c>
      <c r="E29" s="56">
        <v>1.0999999999999999E-2</v>
      </c>
      <c r="F29" s="56">
        <f>AVERAGE(B29:E29)</f>
        <v>1.125E-2</v>
      </c>
      <c r="G29" s="56">
        <f>STDEV(B29:E29)</f>
        <v>1.7078251276599332E-3</v>
      </c>
      <c r="H29" s="56"/>
      <c r="I29" s="61"/>
      <c r="J29" s="10"/>
      <c r="K29" s="11"/>
      <c r="L29" s="11"/>
      <c r="M29" s="11"/>
      <c r="N29" s="11"/>
      <c r="O29" s="11"/>
      <c r="P29" s="11"/>
      <c r="Q29" s="11"/>
      <c r="R29" s="12"/>
    </row>
    <row r="30" spans="1:18">
      <c r="A30" s="60" t="s">
        <v>440</v>
      </c>
      <c r="B30" s="56">
        <v>1</v>
      </c>
      <c r="C30" s="56">
        <v>1</v>
      </c>
      <c r="D30" s="56">
        <v>1</v>
      </c>
      <c r="E30" s="56">
        <v>1</v>
      </c>
      <c r="F30" s="56">
        <f t="shared" ref="F30:F33" si="6">AVERAGE(B30:E30)</f>
        <v>1</v>
      </c>
      <c r="G30" s="56">
        <f t="shared" ref="G30:G33" si="7">STDEV(B30:E30)</f>
        <v>0</v>
      </c>
      <c r="H30" s="56">
        <f>TTEST(B29:E29,B30:E30,2,2)</f>
        <v>2.8006582220446958E-17</v>
      </c>
      <c r="I30" s="61" t="s">
        <v>359</v>
      </c>
      <c r="J30" s="10"/>
      <c r="K30" s="4" t="s">
        <v>305</v>
      </c>
      <c r="L30" s="11"/>
      <c r="M30" s="11"/>
      <c r="N30" s="11"/>
      <c r="O30" s="11"/>
      <c r="P30" s="11"/>
      <c r="Q30" s="11"/>
      <c r="R30" s="12"/>
    </row>
    <row r="31" spans="1:18">
      <c r="A31" s="60" t="s">
        <v>441</v>
      </c>
      <c r="B31" s="56">
        <v>0.106</v>
      </c>
      <c r="C31" s="56">
        <v>6.7000000000000004E-2</v>
      </c>
      <c r="D31" s="56">
        <v>0.14199999999999999</v>
      </c>
      <c r="E31" s="56">
        <v>0.13900000000000001</v>
      </c>
      <c r="F31" s="56">
        <f t="shared" si="6"/>
        <v>0.11349999999999999</v>
      </c>
      <c r="G31" s="56">
        <f t="shared" si="7"/>
        <v>3.5028559776274039E-2</v>
      </c>
      <c r="H31" s="56">
        <f>TTEST(B30:E30,B31:E31,2,2)</f>
        <v>3.9894976130398298E-9</v>
      </c>
      <c r="I31" s="61" t="s">
        <v>359</v>
      </c>
      <c r="J31" s="10"/>
      <c r="K31" s="11"/>
      <c r="L31" s="11"/>
      <c r="M31" s="11"/>
      <c r="N31" s="11"/>
      <c r="O31" s="11"/>
      <c r="P31" s="11"/>
      <c r="Q31" s="11"/>
      <c r="R31" s="12"/>
    </row>
    <row r="32" spans="1:18">
      <c r="A32" s="60" t="s">
        <v>442</v>
      </c>
      <c r="B32" s="56">
        <v>0.14699999999999999</v>
      </c>
      <c r="C32" s="56">
        <v>0.221</v>
      </c>
      <c r="D32" s="56">
        <v>0.19500000000000001</v>
      </c>
      <c r="E32" s="56">
        <v>0.17799999999999999</v>
      </c>
      <c r="F32" s="56">
        <f t="shared" si="6"/>
        <v>0.18524999999999997</v>
      </c>
      <c r="G32" s="56">
        <f t="shared" si="7"/>
        <v>3.1030898579749243E-2</v>
      </c>
      <c r="H32" s="56">
        <f>TTEST(B30:E30,B32:E32,2,2)</f>
        <v>3.200853450783862E-9</v>
      </c>
      <c r="I32" s="61" t="s">
        <v>359</v>
      </c>
      <c r="J32" s="10"/>
      <c r="K32" s="11" t="s">
        <v>197</v>
      </c>
      <c r="L32" s="11">
        <v>3.18387629844776E-3</v>
      </c>
      <c r="M32" s="11">
        <v>1.8477688412609299E-3</v>
      </c>
      <c r="N32" s="11">
        <v>4.2158600000000001E-3</v>
      </c>
      <c r="O32" s="47">
        <v>3.0825017132362301E-3</v>
      </c>
      <c r="P32" s="47">
        <v>1.18729589358325E-3</v>
      </c>
      <c r="Q32" s="11"/>
      <c r="R32" s="12"/>
    </row>
    <row r="33" spans="1:18">
      <c r="A33" s="60" t="s">
        <v>383</v>
      </c>
      <c r="B33" s="56">
        <v>5.7000000000000002E-2</v>
      </c>
      <c r="C33" s="56">
        <v>5.8999999999999997E-2</v>
      </c>
      <c r="D33" s="56">
        <v>9.8000000000000004E-2</v>
      </c>
      <c r="E33" s="56">
        <v>7.4999999999999997E-2</v>
      </c>
      <c r="F33" s="56">
        <f t="shared" si="6"/>
        <v>7.2249999999999995E-2</v>
      </c>
      <c r="G33" s="56">
        <f t="shared" si="7"/>
        <v>1.8962682651284719E-2</v>
      </c>
      <c r="H33" s="56">
        <f>TTEST(B30:E30,B33:E33,2,2)</f>
        <v>7.6775472718995743E-11</v>
      </c>
      <c r="I33" s="61" t="s">
        <v>359</v>
      </c>
      <c r="J33" s="10"/>
      <c r="K33" s="11" t="s">
        <v>198</v>
      </c>
      <c r="L33" s="11">
        <v>1</v>
      </c>
      <c r="M33" s="11">
        <v>1</v>
      </c>
      <c r="N33" s="11">
        <v>1</v>
      </c>
      <c r="O33" s="47">
        <v>1</v>
      </c>
      <c r="P33" s="47">
        <v>0</v>
      </c>
      <c r="Q33" s="11">
        <v>1.3412395741508799E-12</v>
      </c>
      <c r="R33" s="12" t="s">
        <v>358</v>
      </c>
    </row>
    <row r="34" spans="1:18">
      <c r="A34" s="60"/>
      <c r="B34" s="56"/>
      <c r="C34" s="56"/>
      <c r="D34" s="56"/>
      <c r="E34" s="56"/>
      <c r="F34" s="56"/>
      <c r="G34" s="56"/>
      <c r="H34" s="56"/>
      <c r="I34" s="61"/>
      <c r="J34" s="10"/>
      <c r="K34" s="11" t="s">
        <v>199</v>
      </c>
      <c r="L34" s="11">
        <v>0.24316373685307199</v>
      </c>
      <c r="M34" s="11">
        <v>0.30040901238171203</v>
      </c>
      <c r="N34" s="11">
        <v>0.2658741</v>
      </c>
      <c r="O34" s="47">
        <v>0.26981561641159502</v>
      </c>
      <c r="P34" s="47">
        <v>2.8825458475185101E-2</v>
      </c>
      <c r="Q34" s="11">
        <v>1.61354443382705E-6</v>
      </c>
      <c r="R34" s="12" t="s">
        <v>358</v>
      </c>
    </row>
    <row r="35" spans="1:18">
      <c r="A35" s="62" t="s">
        <v>299</v>
      </c>
      <c r="B35" s="56"/>
      <c r="C35" s="56"/>
      <c r="D35" s="56"/>
      <c r="E35" s="56"/>
      <c r="F35" s="56"/>
      <c r="G35" s="56"/>
      <c r="H35" s="56"/>
      <c r="I35" s="61"/>
      <c r="J35" s="10"/>
      <c r="K35" s="11" t="s">
        <v>200</v>
      </c>
      <c r="L35" s="11">
        <v>0.29730177875067998</v>
      </c>
      <c r="M35" s="11">
        <v>0.42337265618126302</v>
      </c>
      <c r="N35" s="11">
        <v>0.33698739999999999</v>
      </c>
      <c r="O35" s="47">
        <v>0.35255394497731402</v>
      </c>
      <c r="P35" s="47">
        <v>6.4460875932051395E-2</v>
      </c>
      <c r="Q35" s="11">
        <v>6.4087403313650799E-5</v>
      </c>
      <c r="R35" s="12" t="s">
        <v>358</v>
      </c>
    </row>
    <row r="36" spans="1:18">
      <c r="A36" s="60" t="s">
        <v>439</v>
      </c>
      <c r="B36" s="56">
        <v>0.02</v>
      </c>
      <c r="C36" s="56">
        <v>1.9E-2</v>
      </c>
      <c r="D36" s="56">
        <v>2.5000000000000001E-2</v>
      </c>
      <c r="E36" s="56">
        <v>1.9E-2</v>
      </c>
      <c r="F36" s="56">
        <f>AVERAGE(B36:E36)</f>
        <v>2.0750000000000001E-2</v>
      </c>
      <c r="G36" s="56">
        <f>STDEV(B36:E36)</f>
        <v>2.8722813232690153E-3</v>
      </c>
      <c r="H36" s="56"/>
      <c r="I36" s="61"/>
      <c r="J36" s="10"/>
      <c r="K36" s="11"/>
      <c r="L36" s="11"/>
      <c r="M36" s="11"/>
      <c r="N36" s="11"/>
      <c r="O36" s="11"/>
      <c r="P36" s="11"/>
      <c r="Q36" s="11"/>
      <c r="R36" s="12"/>
    </row>
    <row r="37" spans="1:18">
      <c r="A37" s="60" t="s">
        <v>440</v>
      </c>
      <c r="B37" s="56">
        <v>1</v>
      </c>
      <c r="C37" s="56">
        <v>1</v>
      </c>
      <c r="D37" s="56">
        <v>1</v>
      </c>
      <c r="E37" s="56">
        <v>1</v>
      </c>
      <c r="F37" s="56">
        <f t="shared" ref="F37:F40" si="8">AVERAGE(B37:E37)</f>
        <v>1</v>
      </c>
      <c r="G37" s="56">
        <f t="shared" ref="G37:G40" si="9">STDEV(B37:E37)</f>
        <v>0</v>
      </c>
      <c r="H37" s="56">
        <f>TTEST(B36:E36,B37:E37,2,2)</f>
        <v>6.7159808833194351E-16</v>
      </c>
      <c r="I37" s="61" t="s">
        <v>359</v>
      </c>
      <c r="J37" s="10"/>
      <c r="K37" s="4" t="s">
        <v>299</v>
      </c>
      <c r="L37" s="11"/>
      <c r="M37" s="11"/>
      <c r="N37" s="11"/>
      <c r="O37" s="11"/>
      <c r="P37" s="11"/>
      <c r="Q37" s="11"/>
      <c r="R37" s="12"/>
    </row>
    <row r="38" spans="1:18">
      <c r="A38" s="60" t="s">
        <v>441</v>
      </c>
      <c r="B38" s="56">
        <v>6.8000000000000005E-2</v>
      </c>
      <c r="C38" s="56">
        <v>4.2999999999999997E-2</v>
      </c>
      <c r="D38" s="56">
        <v>0.113</v>
      </c>
      <c r="E38" s="56">
        <v>0.13600000000000001</v>
      </c>
      <c r="F38" s="56">
        <f t="shared" si="8"/>
        <v>0.09</v>
      </c>
      <c r="G38" s="56">
        <f t="shared" si="9"/>
        <v>4.2182144721829122E-2</v>
      </c>
      <c r="H38" s="56">
        <f>TTEST(B37:E37,B38:E38,2,2)</f>
        <v>1.0374777930772903E-8</v>
      </c>
      <c r="I38" s="61" t="s">
        <v>359</v>
      </c>
      <c r="J38" s="10"/>
      <c r="K38" s="11"/>
      <c r="L38" s="11"/>
      <c r="M38" s="11"/>
      <c r="N38" s="11"/>
      <c r="O38" s="11"/>
      <c r="P38" s="11"/>
      <c r="Q38" s="11"/>
      <c r="R38" s="12"/>
    </row>
    <row r="39" spans="1:18">
      <c r="A39" s="60" t="s">
        <v>442</v>
      </c>
      <c r="B39" s="56">
        <v>2.9000000000000001E-2</v>
      </c>
      <c r="C39" s="56">
        <v>4.2999999999999997E-2</v>
      </c>
      <c r="D39" s="56">
        <v>8.6999999999999994E-2</v>
      </c>
      <c r="E39" s="56">
        <v>6.8000000000000005E-2</v>
      </c>
      <c r="F39" s="56">
        <f t="shared" si="8"/>
        <v>5.6749999999999995E-2</v>
      </c>
      <c r="G39" s="56">
        <f t="shared" si="9"/>
        <v>2.5824729750118732E-2</v>
      </c>
      <c r="H39" s="56">
        <f>TTEST(B37:E37,B39:E39,2,2)</f>
        <v>4.4289066104293362E-10</v>
      </c>
      <c r="I39" s="61" t="s">
        <v>359</v>
      </c>
      <c r="J39" s="10"/>
      <c r="K39" s="11" t="s">
        <v>197</v>
      </c>
      <c r="L39" s="11">
        <v>2.9501417686773998E-3</v>
      </c>
      <c r="M39" s="11">
        <v>9.7188410413942706E-3</v>
      </c>
      <c r="N39" s="11">
        <v>1.03698E-2</v>
      </c>
      <c r="O39" s="47">
        <v>7.6795942700238901E-3</v>
      </c>
      <c r="P39" s="47">
        <v>4.10873795870663E-3</v>
      </c>
      <c r="Q39" s="11"/>
      <c r="R39" s="12"/>
    </row>
    <row r="40" spans="1:18">
      <c r="A40" s="60" t="s">
        <v>383</v>
      </c>
      <c r="B40" s="56">
        <v>2.8000000000000001E-2</v>
      </c>
      <c r="C40" s="56">
        <v>2.9000000000000001E-2</v>
      </c>
      <c r="D40" s="56">
        <v>5.7000000000000002E-2</v>
      </c>
      <c r="E40" s="56">
        <v>7.6999999999999999E-2</v>
      </c>
      <c r="F40" s="56">
        <f t="shared" si="8"/>
        <v>4.7750000000000001E-2</v>
      </c>
      <c r="G40" s="56">
        <f t="shared" si="9"/>
        <v>2.3683679331275086E-2</v>
      </c>
      <c r="H40" s="56">
        <f>TTEST(B37:E37,B40:E40,2,2)</f>
        <v>2.490322704908408E-10</v>
      </c>
      <c r="I40" s="61" t="s">
        <v>359</v>
      </c>
      <c r="J40" s="10"/>
      <c r="K40" s="11" t="s">
        <v>198</v>
      </c>
      <c r="L40" s="11">
        <v>1</v>
      </c>
      <c r="M40" s="11">
        <v>1</v>
      </c>
      <c r="N40" s="11">
        <v>1</v>
      </c>
      <c r="O40" s="47">
        <v>1</v>
      </c>
      <c r="P40" s="47">
        <v>0</v>
      </c>
      <c r="Q40" s="11">
        <v>1.95937825594646E-10</v>
      </c>
      <c r="R40" s="12" t="s">
        <v>358</v>
      </c>
    </row>
    <row r="41" spans="1:18">
      <c r="A41" s="60"/>
      <c r="B41" s="56"/>
      <c r="C41" s="56"/>
      <c r="D41" s="56"/>
      <c r="E41" s="56"/>
      <c r="F41" s="56"/>
      <c r="G41" s="56"/>
      <c r="H41" s="56"/>
      <c r="I41" s="61"/>
      <c r="J41" s="10"/>
      <c r="K41" s="11" t="s">
        <v>199</v>
      </c>
      <c r="L41" s="11">
        <v>0.69737183317520501</v>
      </c>
      <c r="M41" s="11">
        <v>0.476318999021967</v>
      </c>
      <c r="N41" s="11">
        <v>0.42369839999999998</v>
      </c>
      <c r="O41" s="47">
        <v>0.53246307739905696</v>
      </c>
      <c r="P41" s="47">
        <v>0.14521847389049899</v>
      </c>
      <c r="Q41" s="11">
        <v>5.0690086704284903E-3</v>
      </c>
      <c r="R41" s="12" t="s">
        <v>227</v>
      </c>
    </row>
    <row r="42" spans="1:18">
      <c r="A42" s="62" t="s">
        <v>188</v>
      </c>
      <c r="B42" s="56"/>
      <c r="C42" s="56"/>
      <c r="D42" s="56"/>
      <c r="E42" s="56"/>
      <c r="F42" s="56"/>
      <c r="G42" s="56"/>
      <c r="H42" s="56"/>
      <c r="I42" s="61"/>
      <c r="J42" s="10"/>
      <c r="K42" s="11" t="s">
        <v>200</v>
      </c>
      <c r="L42" s="11">
        <v>0.68302012837719706</v>
      </c>
      <c r="M42" s="11">
        <v>0.65975395538644599</v>
      </c>
      <c r="N42" s="11">
        <v>0.57845630000000003</v>
      </c>
      <c r="O42" s="47">
        <v>0.64041012792121499</v>
      </c>
      <c r="P42" s="47">
        <v>5.4900239498360898E-2</v>
      </c>
      <c r="Q42" s="11">
        <v>3.4419792366698499E-4</v>
      </c>
      <c r="R42" s="12" t="s">
        <v>358</v>
      </c>
    </row>
    <row r="43" spans="1:18">
      <c r="A43" s="60" t="s">
        <v>439</v>
      </c>
      <c r="B43" s="56">
        <v>3.4000000000000002E-2</v>
      </c>
      <c r="C43" s="56">
        <v>3.1E-2</v>
      </c>
      <c r="D43" s="56">
        <v>8.9999999999999993E-3</v>
      </c>
      <c r="E43" s="56">
        <v>7.0000000000000001E-3</v>
      </c>
      <c r="F43" s="56">
        <f>AVERAGE(B43:E43)</f>
        <v>2.0250000000000001E-2</v>
      </c>
      <c r="G43" s="56">
        <f>STDEV(B43:E43)</f>
        <v>1.4221462653327891E-2</v>
      </c>
      <c r="H43" s="56"/>
      <c r="I43" s="61"/>
      <c r="J43" s="10"/>
      <c r="K43" s="11"/>
      <c r="L43" s="11"/>
      <c r="M43" s="11"/>
      <c r="N43" s="11"/>
      <c r="O43" s="11"/>
      <c r="P43" s="11"/>
      <c r="Q43" s="11"/>
      <c r="R43" s="12"/>
    </row>
    <row r="44" spans="1:18">
      <c r="A44" s="60" t="s">
        <v>440</v>
      </c>
      <c r="B44" s="56">
        <v>1</v>
      </c>
      <c r="C44" s="56">
        <v>1</v>
      </c>
      <c r="D44" s="56">
        <v>1</v>
      </c>
      <c r="E44" s="56">
        <v>1</v>
      </c>
      <c r="F44" s="56">
        <f t="shared" ref="F44:F47" si="10">AVERAGE(B44:E44)</f>
        <v>1</v>
      </c>
      <c r="G44" s="56">
        <f t="shared" ref="G44:G47" si="11">STDEV(B44:E44)</f>
        <v>0</v>
      </c>
      <c r="H44" s="56">
        <f>TTEST(B43:E43,B44:E44,2,2)</f>
        <v>9.8568356078767508E-12</v>
      </c>
      <c r="I44" s="61" t="s">
        <v>359</v>
      </c>
      <c r="J44" s="10"/>
      <c r="K44" s="4" t="s">
        <v>300</v>
      </c>
      <c r="L44" s="11"/>
      <c r="M44" s="11"/>
      <c r="N44" s="11"/>
      <c r="O44" s="11"/>
      <c r="P44" s="11"/>
      <c r="Q44" s="11"/>
      <c r="R44" s="12"/>
    </row>
    <row r="45" spans="1:18">
      <c r="A45" s="60" t="s">
        <v>441</v>
      </c>
      <c r="B45" s="56">
        <v>0.69299999999999995</v>
      </c>
      <c r="C45" s="56">
        <v>0.438</v>
      </c>
      <c r="D45" s="56">
        <v>0.52200000000000002</v>
      </c>
      <c r="E45" s="56">
        <v>0.39800000000000002</v>
      </c>
      <c r="F45" s="56">
        <f t="shared" si="10"/>
        <v>0.51275000000000004</v>
      </c>
      <c r="G45" s="56">
        <f t="shared" si="11"/>
        <v>0.13080615428946729</v>
      </c>
      <c r="H45" s="56">
        <f>TTEST(B44:E44,B45:E45,2,2)</f>
        <v>3.014435051380427E-4</v>
      </c>
      <c r="I45" s="61" t="s">
        <v>359</v>
      </c>
      <c r="J45" s="10"/>
      <c r="K45" s="11"/>
      <c r="L45" s="11"/>
      <c r="M45" s="11"/>
      <c r="N45" s="11"/>
      <c r="O45" s="11"/>
      <c r="P45" s="11"/>
      <c r="Q45" s="11"/>
      <c r="R45" s="12"/>
    </row>
    <row r="46" spans="1:18">
      <c r="A46" s="60" t="s">
        <v>442</v>
      </c>
      <c r="B46" s="56">
        <v>0.14000000000000001</v>
      </c>
      <c r="C46" s="56">
        <v>0.21099999999999999</v>
      </c>
      <c r="D46" s="56">
        <v>0.26600000000000001</v>
      </c>
      <c r="E46" s="56">
        <v>0.14799999999999999</v>
      </c>
      <c r="F46" s="56">
        <f t="shared" si="10"/>
        <v>0.19125</v>
      </c>
      <c r="G46" s="56">
        <f t="shared" si="11"/>
        <v>5.9089621198086424E-2</v>
      </c>
      <c r="H46" s="56">
        <f>TTEST(B44:E44,B46:E46,2,2)</f>
        <v>1.5711304053621868E-7</v>
      </c>
      <c r="I46" s="61" t="s">
        <v>359</v>
      </c>
      <c r="J46" s="10"/>
      <c r="K46" s="11" t="s">
        <v>197</v>
      </c>
      <c r="L46" s="11">
        <v>2.1344379011787401E-2</v>
      </c>
      <c r="M46" s="11">
        <v>7.8020659306350701E-2</v>
      </c>
      <c r="N46" s="11">
        <v>4.523568E-2</v>
      </c>
      <c r="O46" s="47">
        <v>4.82002394393794E-2</v>
      </c>
      <c r="P46" s="47">
        <v>2.8454202615943901E-2</v>
      </c>
      <c r="Q46" s="11"/>
      <c r="R46" s="12"/>
    </row>
    <row r="47" spans="1:18">
      <c r="A47" s="60" t="s">
        <v>383</v>
      </c>
      <c r="B47" s="56">
        <v>0.14699999999999999</v>
      </c>
      <c r="C47" s="56">
        <v>0.15</v>
      </c>
      <c r="D47" s="56">
        <v>0.19900000000000001</v>
      </c>
      <c r="E47" s="56">
        <v>0.17399999999999999</v>
      </c>
      <c r="F47" s="56">
        <f t="shared" si="10"/>
        <v>0.16749999999999998</v>
      </c>
      <c r="G47" s="56">
        <f t="shared" si="11"/>
        <v>2.4228082879171619E-2</v>
      </c>
      <c r="H47" s="56">
        <f>TTEST(B44:E44,B47:E47,2,2)</f>
        <v>6.3868275880062058E-10</v>
      </c>
      <c r="I47" s="61" t="s">
        <v>359</v>
      </c>
      <c r="J47" s="10"/>
      <c r="K47" s="11" t="s">
        <v>198</v>
      </c>
      <c r="L47" s="11">
        <v>1</v>
      </c>
      <c r="M47" s="11">
        <v>1</v>
      </c>
      <c r="N47" s="11">
        <v>1</v>
      </c>
      <c r="O47" s="47">
        <v>1</v>
      </c>
      <c r="P47" s="47">
        <v>0</v>
      </c>
      <c r="Q47" s="11">
        <v>5.3143483489545904E-7</v>
      </c>
      <c r="R47" s="12" t="s">
        <v>358</v>
      </c>
    </row>
    <row r="48" spans="1:18">
      <c r="A48" s="60"/>
      <c r="B48" s="56"/>
      <c r="C48" s="56"/>
      <c r="D48" s="56"/>
      <c r="E48" s="56"/>
      <c r="F48" s="56"/>
      <c r="G48" s="56"/>
      <c r="H48" s="56"/>
      <c r="I48" s="61"/>
      <c r="J48" s="10"/>
      <c r="K48" s="11" t="s">
        <v>199</v>
      </c>
      <c r="L48" s="11">
        <v>0.56058303901425399</v>
      </c>
      <c r="M48" s="11">
        <v>0.50873984605134404</v>
      </c>
      <c r="N48" s="11">
        <v>0.47145229999999999</v>
      </c>
      <c r="O48" s="47">
        <v>0.51359172835519895</v>
      </c>
      <c r="P48" s="47">
        <v>4.4763017444366497E-2</v>
      </c>
      <c r="Q48" s="11">
        <v>4.6930236470819698E-5</v>
      </c>
      <c r="R48" s="12" t="s">
        <v>358</v>
      </c>
    </row>
    <row r="49" spans="1:18">
      <c r="A49" s="62" t="s">
        <v>188</v>
      </c>
      <c r="B49" s="56"/>
      <c r="C49" s="56"/>
      <c r="D49" s="56"/>
      <c r="E49" s="56"/>
      <c r="F49" s="56"/>
      <c r="G49" s="56"/>
      <c r="H49" s="56"/>
      <c r="I49" s="61"/>
      <c r="J49" s="10"/>
      <c r="K49" s="11" t="s">
        <v>200</v>
      </c>
      <c r="L49" s="11">
        <v>0.60920513183759395</v>
      </c>
      <c r="M49" s="11">
        <v>0.52850902028069102</v>
      </c>
      <c r="N49" s="11">
        <v>0.53478123</v>
      </c>
      <c r="O49" s="47">
        <v>0.55749846070609499</v>
      </c>
      <c r="P49" s="47">
        <v>4.4888974518430803E-2</v>
      </c>
      <c r="Q49" s="11">
        <v>6.9014667085759597E-5</v>
      </c>
      <c r="R49" s="12" t="s">
        <v>358</v>
      </c>
    </row>
    <row r="50" spans="1:18">
      <c r="A50" s="60" t="s">
        <v>439</v>
      </c>
      <c r="B50" s="56">
        <v>3.4000000000000002E-2</v>
      </c>
      <c r="C50" s="56">
        <v>3.1E-2</v>
      </c>
      <c r="D50" s="56">
        <v>8.9999999999999993E-3</v>
      </c>
      <c r="E50" s="56">
        <v>7.0000000000000001E-3</v>
      </c>
      <c r="F50" s="56">
        <f>AVERAGE(B50:E50)</f>
        <v>2.0250000000000001E-2</v>
      </c>
      <c r="G50" s="56">
        <f>STDEV(B50:E50)</f>
        <v>1.4221462653327891E-2</v>
      </c>
      <c r="H50" s="56"/>
      <c r="I50" s="61"/>
      <c r="J50" s="10"/>
      <c r="K50" s="11"/>
      <c r="L50" s="11"/>
      <c r="M50" s="11"/>
      <c r="N50" s="11"/>
      <c r="O50" s="11"/>
      <c r="P50" s="11"/>
      <c r="Q50" s="11"/>
      <c r="R50" s="12"/>
    </row>
    <row r="51" spans="1:18">
      <c r="A51" s="60" t="s">
        <v>440</v>
      </c>
      <c r="B51" s="56">
        <v>1</v>
      </c>
      <c r="C51" s="56">
        <v>1</v>
      </c>
      <c r="D51" s="56">
        <v>1</v>
      </c>
      <c r="E51" s="56">
        <v>1</v>
      </c>
      <c r="F51" s="56">
        <f t="shared" ref="F51:F54" si="12">AVERAGE(B51:E51)</f>
        <v>1</v>
      </c>
      <c r="G51" s="56">
        <f t="shared" ref="G51:G54" si="13">STDEV(B51:E51)</f>
        <v>0</v>
      </c>
      <c r="H51" s="56">
        <f>TTEST(B50:E50,B51:E51,2,2)</f>
        <v>9.8568356078767508E-12</v>
      </c>
      <c r="I51" s="61" t="s">
        <v>359</v>
      </c>
      <c r="J51" s="10"/>
      <c r="K51" s="4" t="s">
        <v>303</v>
      </c>
      <c r="L51" s="11"/>
      <c r="M51" s="11"/>
      <c r="N51" s="11"/>
      <c r="O51" s="11"/>
      <c r="P51" s="11"/>
      <c r="Q51" s="11"/>
      <c r="R51" s="12"/>
    </row>
    <row r="52" spans="1:18">
      <c r="A52" s="60" t="s">
        <v>441</v>
      </c>
      <c r="B52" s="56">
        <v>0.69299999999999995</v>
      </c>
      <c r="C52" s="56">
        <v>0.438</v>
      </c>
      <c r="D52" s="56">
        <v>0.52200000000000002</v>
      </c>
      <c r="E52" s="56">
        <v>0.39800000000000002</v>
      </c>
      <c r="F52" s="56">
        <f t="shared" si="12"/>
        <v>0.51275000000000004</v>
      </c>
      <c r="G52" s="56">
        <f t="shared" si="13"/>
        <v>0.13080615428946729</v>
      </c>
      <c r="H52" s="56">
        <f>TTEST(B51:E51,B52:E52,2,2)</f>
        <v>3.014435051380427E-4</v>
      </c>
      <c r="I52" s="61" t="s">
        <v>359</v>
      </c>
      <c r="J52" s="10"/>
      <c r="K52" s="11"/>
      <c r="L52" s="11"/>
      <c r="M52" s="11"/>
      <c r="N52" s="11"/>
      <c r="O52" s="11"/>
      <c r="P52" s="11"/>
      <c r="Q52" s="11"/>
      <c r="R52" s="12"/>
    </row>
    <row r="53" spans="1:18">
      <c r="A53" s="60" t="s">
        <v>442</v>
      </c>
      <c r="B53" s="56">
        <v>0.14000000000000001</v>
      </c>
      <c r="C53" s="56">
        <v>0.21099999999999999</v>
      </c>
      <c r="D53" s="56">
        <v>0.26600000000000001</v>
      </c>
      <c r="E53" s="56">
        <v>0.14799999999999999</v>
      </c>
      <c r="F53" s="56">
        <f t="shared" si="12"/>
        <v>0.19125</v>
      </c>
      <c r="G53" s="56">
        <f t="shared" si="13"/>
        <v>5.9089621198086424E-2</v>
      </c>
      <c r="H53" s="56">
        <f>TTEST(B51:E51,B53:E53,2,2)</f>
        <v>1.5711304053621868E-7</v>
      </c>
      <c r="I53" s="61" t="s">
        <v>359</v>
      </c>
      <c r="J53" s="10"/>
      <c r="K53" s="11" t="s">
        <v>197</v>
      </c>
      <c r="L53" s="11">
        <v>0.19888412093873001</v>
      </c>
      <c r="M53" s="11">
        <v>0.249135065706967</v>
      </c>
      <c r="N53" s="11">
        <v>0.16235479999999999</v>
      </c>
      <c r="O53" s="47">
        <v>0.203457995548566</v>
      </c>
      <c r="P53" s="47">
        <v>4.3570562031637797E-2</v>
      </c>
      <c r="Q53" s="11"/>
      <c r="R53" s="12"/>
    </row>
    <row r="54" spans="1:18">
      <c r="A54" s="60" t="s">
        <v>383</v>
      </c>
      <c r="B54" s="56">
        <v>0.14699999999999999</v>
      </c>
      <c r="C54" s="56">
        <v>0.15</v>
      </c>
      <c r="D54" s="56">
        <v>0.19900000000000001</v>
      </c>
      <c r="E54" s="56">
        <v>0.17399999999999999</v>
      </c>
      <c r="F54" s="56">
        <f t="shared" si="12"/>
        <v>0.16749999999999998</v>
      </c>
      <c r="G54" s="56">
        <f t="shared" si="13"/>
        <v>2.4228082879171619E-2</v>
      </c>
      <c r="H54" s="56">
        <f>TTEST(B51:E51,B54:E54,2,2)</f>
        <v>6.3868275880062058E-10</v>
      </c>
      <c r="I54" s="61" t="s">
        <v>359</v>
      </c>
      <c r="J54" s="10"/>
      <c r="K54" s="11" t="s">
        <v>198</v>
      </c>
      <c r="L54" s="11">
        <v>1</v>
      </c>
      <c r="M54" s="11">
        <v>1</v>
      </c>
      <c r="N54" s="11">
        <v>1</v>
      </c>
      <c r="O54" s="47">
        <v>1</v>
      </c>
      <c r="P54" s="47">
        <v>0</v>
      </c>
      <c r="Q54" s="11">
        <v>5.9287691390477801E-6</v>
      </c>
      <c r="R54" s="12" t="s">
        <v>358</v>
      </c>
    </row>
    <row r="55" spans="1:18">
      <c r="A55" s="60"/>
      <c r="B55" s="56"/>
      <c r="C55" s="56"/>
      <c r="D55" s="56"/>
      <c r="E55" s="56"/>
      <c r="F55" s="56"/>
      <c r="G55" s="56"/>
      <c r="H55" s="56"/>
      <c r="I55" s="61"/>
      <c r="J55" s="10"/>
      <c r="K55" s="11" t="s">
        <v>199</v>
      </c>
      <c r="L55" s="11">
        <v>0.54525386633262996</v>
      </c>
      <c r="M55" s="11">
        <v>0.75001949464290996</v>
      </c>
      <c r="N55" s="11">
        <v>0.68236587000000004</v>
      </c>
      <c r="O55" s="47">
        <v>0.65921307699184695</v>
      </c>
      <c r="P55" s="47">
        <v>0.104327750394536</v>
      </c>
      <c r="Q55" s="11">
        <v>4.8099165496188903E-3</v>
      </c>
      <c r="R55" s="12" t="s">
        <v>227</v>
      </c>
    </row>
    <row r="56" spans="1:18">
      <c r="A56" s="62" t="s">
        <v>189</v>
      </c>
      <c r="B56" s="56"/>
      <c r="C56" s="56"/>
      <c r="D56" s="56"/>
      <c r="E56" s="56"/>
      <c r="F56" s="56"/>
      <c r="G56" s="56"/>
      <c r="H56" s="56"/>
      <c r="I56" s="61"/>
      <c r="J56" s="10"/>
      <c r="K56" s="11" t="s">
        <v>200</v>
      </c>
      <c r="L56" s="11">
        <v>0.73458431663915602</v>
      </c>
      <c r="M56" s="11">
        <v>0.85263489176795704</v>
      </c>
      <c r="N56" s="11">
        <v>0.77124559999999998</v>
      </c>
      <c r="O56" s="47">
        <v>0.78615493613570397</v>
      </c>
      <c r="P56" s="47">
        <v>6.0421029452218E-2</v>
      </c>
      <c r="Q56" s="11">
        <v>3.5883464180450002E-3</v>
      </c>
      <c r="R56" s="12" t="s">
        <v>227</v>
      </c>
    </row>
    <row r="57" spans="1:18">
      <c r="A57" s="60" t="s">
        <v>439</v>
      </c>
      <c r="B57" s="56">
        <v>1.2999999999999999E-2</v>
      </c>
      <c r="C57" s="56">
        <v>1.2E-2</v>
      </c>
      <c r="D57" s="56">
        <v>0.125</v>
      </c>
      <c r="E57" s="56">
        <v>0.189</v>
      </c>
      <c r="F57" s="56">
        <f>AVERAGE(B57:E57)</f>
        <v>8.4749999999999992E-2</v>
      </c>
      <c r="G57" s="56">
        <f>STDEV(B57:E57)</f>
        <v>8.7423776323530364E-2</v>
      </c>
      <c r="H57" s="56"/>
      <c r="I57" s="61"/>
      <c r="J57" s="10"/>
      <c r="K57" s="11"/>
      <c r="L57" s="11"/>
      <c r="M57" s="11"/>
      <c r="N57" s="11"/>
      <c r="O57" s="11"/>
      <c r="P57" s="11"/>
      <c r="Q57" s="11"/>
      <c r="R57" s="12"/>
    </row>
    <row r="58" spans="1:18">
      <c r="A58" s="60" t="s">
        <v>440</v>
      </c>
      <c r="B58" s="56">
        <v>1</v>
      </c>
      <c r="C58" s="56">
        <v>1</v>
      </c>
      <c r="D58" s="56">
        <v>1</v>
      </c>
      <c r="E58" s="56">
        <v>1</v>
      </c>
      <c r="F58" s="56">
        <f t="shared" ref="F58:F61" si="14">AVERAGE(B58:E58)</f>
        <v>1</v>
      </c>
      <c r="G58" s="56">
        <f t="shared" ref="G58:G61" si="15">STDEV(B58:E58)</f>
        <v>0</v>
      </c>
      <c r="H58" s="56">
        <f>TTEST(B57:E57,B58:E58,2,2)</f>
        <v>7.7297199161877693E-7</v>
      </c>
      <c r="I58" s="61" t="s">
        <v>359</v>
      </c>
      <c r="J58" s="10"/>
      <c r="K58" s="4" t="s">
        <v>201</v>
      </c>
      <c r="L58" s="11"/>
      <c r="M58" s="11"/>
      <c r="N58" s="11"/>
      <c r="O58" s="11"/>
      <c r="P58" s="11"/>
      <c r="Q58" s="11"/>
      <c r="R58" s="12"/>
    </row>
    <row r="59" spans="1:18" ht="14">
      <c r="A59" s="60" t="s">
        <v>441</v>
      </c>
      <c r="B59" s="56">
        <v>0.255</v>
      </c>
      <c r="C59" s="56">
        <v>0.16200000000000001</v>
      </c>
      <c r="D59" s="56">
        <v>0.33600000000000002</v>
      </c>
      <c r="E59" s="56">
        <v>0.30199999999999999</v>
      </c>
      <c r="F59" s="56">
        <f t="shared" si="14"/>
        <v>0.26375000000000004</v>
      </c>
      <c r="G59" s="56">
        <f t="shared" si="15"/>
        <v>7.5526485420678524E-2</v>
      </c>
      <c r="H59" s="56">
        <f>TTEST(B58:E58,B59:E59,2,2)</f>
        <v>1.179531687618373E-6</v>
      </c>
      <c r="I59" s="61" t="s">
        <v>359</v>
      </c>
      <c r="J59" s="10"/>
      <c r="K59" s="11" t="s">
        <v>202</v>
      </c>
      <c r="L59" s="6">
        <v>1</v>
      </c>
      <c r="M59" s="11">
        <v>1</v>
      </c>
      <c r="N59" s="11">
        <v>1</v>
      </c>
      <c r="O59" s="47">
        <v>1</v>
      </c>
      <c r="P59" s="47">
        <v>0</v>
      </c>
      <c r="Q59" s="11"/>
      <c r="R59" s="12"/>
    </row>
    <row r="60" spans="1:18" ht="14">
      <c r="A60" s="60" t="s">
        <v>442</v>
      </c>
      <c r="B60" s="56">
        <v>8.5999999999999993E-2</v>
      </c>
      <c r="C60" s="56">
        <v>0.13</v>
      </c>
      <c r="D60" s="56">
        <v>0.16600000000000001</v>
      </c>
      <c r="E60" s="56">
        <v>0.14699999999999999</v>
      </c>
      <c r="F60" s="56">
        <f t="shared" si="14"/>
        <v>0.13225000000000001</v>
      </c>
      <c r="G60" s="56">
        <f t="shared" si="15"/>
        <v>3.4160161982441851E-2</v>
      </c>
      <c r="H60" s="56">
        <f>TTEST(B58:E58,B60:E60,2,2)</f>
        <v>3.9014723465226995E-9</v>
      </c>
      <c r="I60" s="61" t="s">
        <v>359</v>
      </c>
      <c r="J60" s="10"/>
      <c r="K60" s="11" t="s">
        <v>199</v>
      </c>
      <c r="L60" s="6">
        <v>9.6054698830501106E-2</v>
      </c>
      <c r="M60" s="11">
        <v>0.21315872294198901</v>
      </c>
      <c r="N60" s="11">
        <v>0.16589973999999999</v>
      </c>
      <c r="O60" s="47">
        <v>0.15837105392416301</v>
      </c>
      <c r="P60" s="47">
        <v>5.89139113562945E-2</v>
      </c>
      <c r="Q60" s="56">
        <f>TTEST(L59:N59,L60:N60,2,2)</f>
        <v>1.5833731978257868E-5</v>
      </c>
      <c r="R60" s="12" t="s">
        <v>358</v>
      </c>
    </row>
    <row r="61" spans="1:18" ht="15" thickBot="1">
      <c r="A61" s="63" t="s">
        <v>383</v>
      </c>
      <c r="B61" s="64">
        <v>6.8000000000000005E-2</v>
      </c>
      <c r="C61" s="64">
        <v>6.9000000000000006E-2</v>
      </c>
      <c r="D61" s="64">
        <v>0.14199999999999999</v>
      </c>
      <c r="E61" s="64">
        <v>0.16900000000000001</v>
      </c>
      <c r="F61" s="64">
        <f t="shared" si="14"/>
        <v>0.11200000000000002</v>
      </c>
      <c r="G61" s="64">
        <f t="shared" si="15"/>
        <v>5.1426322702159674E-2</v>
      </c>
      <c r="H61" s="64">
        <f>TTEST(B58:E58,B61:E61,2,2)</f>
        <v>3.9267895821026178E-8</v>
      </c>
      <c r="I61" s="65" t="s">
        <v>359</v>
      </c>
      <c r="J61" s="14"/>
      <c r="K61" s="17" t="s">
        <v>200</v>
      </c>
      <c r="L61" s="70">
        <v>5.2192994964273202E-2</v>
      </c>
      <c r="M61" s="17">
        <v>0.32085647439072501</v>
      </c>
      <c r="N61" s="17">
        <v>0.27326590000000001</v>
      </c>
      <c r="O61" s="50">
        <v>0.21543845645166601</v>
      </c>
      <c r="P61" s="50">
        <v>0.14336326661625601</v>
      </c>
      <c r="Q61" s="56">
        <f>TTEST(L59:N59,L61:N61,2,2)</f>
        <v>6.9118650381828808E-4</v>
      </c>
      <c r="R61" s="19" t="s">
        <v>358</v>
      </c>
    </row>
  </sheetData>
  <mergeCells count="4">
    <mergeCell ref="K5:L5"/>
    <mergeCell ref="M5:N5"/>
    <mergeCell ref="O5:P5"/>
    <mergeCell ref="Q5:R5"/>
  </mergeCells>
  <phoneticPr fontId="1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78"/>
  <sheetViews>
    <sheetView zoomScale="75" zoomScaleNormal="75" zoomScalePageLayoutView="75" workbookViewId="0">
      <selection activeCell="AD45" sqref="AD45"/>
    </sheetView>
  </sheetViews>
  <sheetFormatPr baseColWidth="10" defaultRowHeight="13" x14ac:dyDescent="0"/>
  <sheetData>
    <row r="2" spans="1:25" ht="14" thickBot="1"/>
    <row r="3" spans="1:25">
      <c r="A3" s="159" t="s">
        <v>517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9"/>
    </row>
    <row r="4" spans="1:25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2"/>
    </row>
    <row r="5" spans="1:25" ht="14">
      <c r="A5" s="175" t="s">
        <v>516</v>
      </c>
      <c r="B5" s="171"/>
      <c r="C5" s="168" t="s">
        <v>389</v>
      </c>
      <c r="D5" s="171"/>
      <c r="E5" s="171"/>
      <c r="F5" s="171"/>
      <c r="G5" s="164"/>
      <c r="H5" s="164"/>
      <c r="I5" s="168" t="s">
        <v>514</v>
      </c>
      <c r="J5" s="164"/>
      <c r="K5" s="164"/>
      <c r="L5" s="164"/>
      <c r="M5" s="164"/>
      <c r="N5" s="174" t="s">
        <v>515</v>
      </c>
      <c r="O5" s="171"/>
      <c r="P5" s="168" t="s">
        <v>389</v>
      </c>
      <c r="Q5" s="171"/>
      <c r="R5" s="171"/>
      <c r="S5" s="171"/>
      <c r="T5" s="164"/>
      <c r="U5" s="164"/>
      <c r="V5" s="168" t="s">
        <v>514</v>
      </c>
      <c r="W5" s="164"/>
      <c r="X5" s="164"/>
      <c r="Y5" s="163"/>
    </row>
    <row r="6" spans="1:25">
      <c r="A6" s="172"/>
      <c r="B6" s="164"/>
      <c r="C6" s="167" t="s">
        <v>506</v>
      </c>
      <c r="D6" s="167" t="s">
        <v>505</v>
      </c>
      <c r="E6" s="167" t="s">
        <v>504</v>
      </c>
      <c r="F6" s="171" t="s">
        <v>513</v>
      </c>
      <c r="G6" s="164"/>
      <c r="H6" s="164"/>
      <c r="I6" s="167" t="s">
        <v>506</v>
      </c>
      <c r="J6" s="167" t="s">
        <v>505</v>
      </c>
      <c r="K6" s="167" t="s">
        <v>504</v>
      </c>
      <c r="L6" s="164"/>
      <c r="M6" s="164"/>
      <c r="N6" s="171"/>
      <c r="O6" s="164"/>
      <c r="P6" s="167" t="s">
        <v>506</v>
      </c>
      <c r="Q6" s="167" t="s">
        <v>505</v>
      </c>
      <c r="R6" s="167" t="s">
        <v>504</v>
      </c>
      <c r="S6" s="171" t="s">
        <v>513</v>
      </c>
      <c r="T6" s="164"/>
      <c r="U6" s="164"/>
      <c r="V6" s="167" t="s">
        <v>506</v>
      </c>
      <c r="W6" s="167" t="s">
        <v>505</v>
      </c>
      <c r="X6" s="167" t="s">
        <v>504</v>
      </c>
      <c r="Y6" s="163"/>
    </row>
    <row r="7" spans="1:25">
      <c r="A7" s="172"/>
      <c r="B7" s="164" t="s">
        <v>503</v>
      </c>
      <c r="C7" s="164">
        <v>1</v>
      </c>
      <c r="D7" s="164">
        <v>1</v>
      </c>
      <c r="E7" s="164">
        <v>1</v>
      </c>
      <c r="F7" s="171"/>
      <c r="G7" s="164"/>
      <c r="H7" s="164" t="s">
        <v>503</v>
      </c>
      <c r="I7" s="164">
        <v>1</v>
      </c>
      <c r="J7" s="164">
        <v>1</v>
      </c>
      <c r="K7" s="164">
        <v>1</v>
      </c>
      <c r="L7" s="164"/>
      <c r="M7" s="164"/>
      <c r="N7" s="171"/>
      <c r="O7" s="164" t="s">
        <v>503</v>
      </c>
      <c r="P7" s="164">
        <v>1</v>
      </c>
      <c r="Q7" s="164">
        <v>1</v>
      </c>
      <c r="R7" s="164">
        <v>1</v>
      </c>
      <c r="S7" s="171"/>
      <c r="T7" s="164"/>
      <c r="U7" s="164" t="s">
        <v>503</v>
      </c>
      <c r="V7" s="164">
        <v>1</v>
      </c>
      <c r="W7" s="164">
        <v>1</v>
      </c>
      <c r="X7" s="164">
        <v>1</v>
      </c>
      <c r="Y7" s="163"/>
    </row>
    <row r="8" spans="1:25" ht="14">
      <c r="A8" s="172"/>
      <c r="B8" s="166" t="s">
        <v>9</v>
      </c>
      <c r="C8" s="164">
        <v>4.1955390711883152E-2</v>
      </c>
      <c r="D8" s="164">
        <v>0.136598989</v>
      </c>
      <c r="E8" s="164">
        <v>0.110616431</v>
      </c>
      <c r="F8" s="11">
        <f>TTEST(C7:E7,C8:E8,2,2)</f>
        <v>5.6803395935839704E-6</v>
      </c>
      <c r="G8" s="164"/>
      <c r="H8" s="166" t="s">
        <v>9</v>
      </c>
      <c r="I8" s="164">
        <v>0.121458</v>
      </c>
      <c r="J8" s="164">
        <v>0.1365989</v>
      </c>
      <c r="K8" s="164">
        <v>0.1032641</v>
      </c>
      <c r="L8" s="11">
        <f>TTEST(I7:K7,I8:K8,2,2)</f>
        <v>8.6376715265497771E-8</v>
      </c>
      <c r="M8" s="168"/>
      <c r="N8" s="171"/>
      <c r="O8" s="166" t="s">
        <v>9</v>
      </c>
      <c r="P8" s="164">
        <v>2.5295069267106517E-2</v>
      </c>
      <c r="Q8" s="164">
        <v>2.8795500000000002E-2</v>
      </c>
      <c r="R8" s="164">
        <v>3.5686519999999999E-2</v>
      </c>
      <c r="S8" s="11">
        <f>TTEST(P7:R7,P8:R8,2,2)</f>
        <v>5.8821301933395923E-10</v>
      </c>
      <c r="T8" s="164"/>
      <c r="U8" s="166" t="s">
        <v>9</v>
      </c>
      <c r="V8" s="164">
        <v>7.8964999999999994E-2</v>
      </c>
      <c r="W8" s="164">
        <v>9.5656400000000003E-2</v>
      </c>
      <c r="X8" s="164">
        <v>0.12164684000000001</v>
      </c>
      <c r="Y8" s="12">
        <f>TTEST(V7:X7,V8:X8,2,2)</f>
        <v>2.1601198635925787E-7</v>
      </c>
    </row>
    <row r="9" spans="1:25">
      <c r="A9" s="172"/>
      <c r="B9" s="164" t="s">
        <v>444</v>
      </c>
      <c r="C9" s="164">
        <v>7.7049430038543714E-3</v>
      </c>
      <c r="D9" s="164">
        <v>2.15494985E-2</v>
      </c>
      <c r="E9" s="164">
        <v>6.1468430999999997E-2</v>
      </c>
      <c r="F9" s="11">
        <f>TTEST(C7:E7,C9:E9,2,2)</f>
        <v>4.5692602226160927E-7</v>
      </c>
      <c r="G9" s="164"/>
      <c r="H9" s="164" t="s">
        <v>444</v>
      </c>
      <c r="I9" s="164">
        <v>6.5236000000000002E-2</v>
      </c>
      <c r="J9" s="164">
        <v>5.13135656E-2</v>
      </c>
      <c r="K9" s="164">
        <v>4.6686999999999999E-2</v>
      </c>
      <c r="L9" s="11">
        <f>TTEST(I7:K7,I9:K9,2,2)</f>
        <v>7.2442777156113295E-9</v>
      </c>
      <c r="M9" s="164"/>
      <c r="N9" s="171"/>
      <c r="O9" s="164" t="s">
        <v>444</v>
      </c>
      <c r="P9" s="164">
        <v>7.7213664820433042E-2</v>
      </c>
      <c r="Q9" s="164">
        <v>5.4797999999999999E-2</v>
      </c>
      <c r="R9" s="164">
        <v>6.4654299999999998E-2</v>
      </c>
      <c r="S9" s="11">
        <f>TTEST(P7:R7,P9:R9,2,2)</f>
        <v>1.3926481453751124E-8</v>
      </c>
      <c r="T9" s="164"/>
      <c r="U9" s="164" t="s">
        <v>444</v>
      </c>
      <c r="V9" s="164">
        <v>1.2563E-2</v>
      </c>
      <c r="W9" s="164">
        <v>9.8463999999999999E-3</v>
      </c>
      <c r="X9" s="164">
        <v>2.47789E-2</v>
      </c>
      <c r="Y9" s="12">
        <f>TTEST(V7:X7,V9:X9,2,2)</f>
        <v>2.842558775676002E-9</v>
      </c>
    </row>
    <row r="10" spans="1:25">
      <c r="A10" s="172"/>
      <c r="B10" s="164" t="s">
        <v>502</v>
      </c>
      <c r="C10" s="164">
        <v>8.5195916614473274E-3</v>
      </c>
      <c r="D10" s="164">
        <v>5.4879898500000003E-2</v>
      </c>
      <c r="E10" s="164">
        <v>3.1654320999999999E-2</v>
      </c>
      <c r="F10" s="11">
        <f>TTEST(C7:E7,C10:E10,2,2)</f>
        <v>2.1865271365430572E-7</v>
      </c>
      <c r="G10" s="164"/>
      <c r="H10" s="164" t="s">
        <v>502</v>
      </c>
      <c r="I10" s="164">
        <v>9.5477999999999993E-2</v>
      </c>
      <c r="J10" s="164">
        <v>8.4543131999999993E-2</v>
      </c>
      <c r="K10" s="164">
        <v>3.9876465409999999E-2</v>
      </c>
      <c r="L10" s="11">
        <f>TTEST(I7:K7,I10:K10,2,2)</f>
        <v>6.7907456405085654E-7</v>
      </c>
      <c r="M10" s="164"/>
      <c r="N10" s="171"/>
      <c r="O10" s="164" t="s">
        <v>502</v>
      </c>
      <c r="P10" s="164">
        <v>7.4683227937011043E-3</v>
      </c>
      <c r="Q10" s="164">
        <v>9.5656500000000002E-3</v>
      </c>
      <c r="R10" s="164">
        <v>1.1654350000000001E-2</v>
      </c>
      <c r="S10" s="11">
        <f>TTEST(P7:R7,P10:R10,2,2)</f>
        <v>1.3294929683710947E-11</v>
      </c>
      <c r="T10" s="164"/>
      <c r="U10" s="164" t="s">
        <v>502</v>
      </c>
      <c r="V10" s="164">
        <v>2.1451999999999999E-2</v>
      </c>
      <c r="W10" s="164">
        <v>1.235676946E-2</v>
      </c>
      <c r="X10" s="164">
        <v>1.9335247E-2</v>
      </c>
      <c r="Y10" s="12">
        <f>TTEST(V7:X7,V10:X10,2,2)</f>
        <v>3.673593615856492E-10</v>
      </c>
    </row>
    <row r="11" spans="1:25">
      <c r="A11" s="173"/>
      <c r="B11" s="171"/>
      <c r="C11" s="171"/>
      <c r="D11" s="171"/>
      <c r="E11" s="171"/>
      <c r="F11" s="171"/>
      <c r="G11" s="171"/>
      <c r="H11" s="171"/>
      <c r="I11" s="171"/>
      <c r="J11" s="164"/>
      <c r="K11" s="164"/>
      <c r="L11" s="164"/>
      <c r="M11" s="164"/>
      <c r="N11" s="167"/>
      <c r="O11" s="171"/>
      <c r="P11" s="171"/>
      <c r="Q11" s="171"/>
      <c r="R11" s="171"/>
      <c r="S11" s="171"/>
      <c r="T11" s="171"/>
      <c r="U11" s="171"/>
      <c r="V11" s="171"/>
      <c r="W11" s="164"/>
      <c r="X11" s="164"/>
      <c r="Y11" s="163"/>
    </row>
    <row r="12" spans="1:25">
      <c r="A12" s="172"/>
      <c r="B12" s="171"/>
      <c r="C12" s="171"/>
      <c r="D12" s="171"/>
      <c r="E12" s="171"/>
      <c r="F12" s="171"/>
      <c r="G12" s="171"/>
      <c r="H12" s="171"/>
      <c r="I12" s="171"/>
      <c r="J12" s="164"/>
      <c r="K12" s="164"/>
      <c r="L12" s="164"/>
      <c r="M12" s="164"/>
      <c r="N12" s="171"/>
      <c r="O12" s="171"/>
      <c r="P12" s="171"/>
      <c r="Q12" s="171"/>
      <c r="R12" s="171"/>
      <c r="S12" s="171"/>
      <c r="T12" s="171"/>
      <c r="U12" s="171"/>
      <c r="V12" s="171"/>
      <c r="W12" s="164"/>
      <c r="X12" s="164"/>
      <c r="Y12" s="163"/>
    </row>
    <row r="13" spans="1:25" ht="14">
      <c r="A13" s="172"/>
      <c r="B13" s="171"/>
      <c r="C13" s="168" t="s">
        <v>305</v>
      </c>
      <c r="D13" s="171"/>
      <c r="E13" s="171"/>
      <c r="F13" s="171"/>
      <c r="G13" s="171"/>
      <c r="H13" s="164"/>
      <c r="I13" s="168" t="s">
        <v>512</v>
      </c>
      <c r="J13" s="164"/>
      <c r="K13" s="164"/>
      <c r="L13" s="164"/>
      <c r="M13" s="164"/>
      <c r="N13" s="171"/>
      <c r="O13" s="171"/>
      <c r="P13" s="168" t="s">
        <v>305</v>
      </c>
      <c r="Q13" s="171"/>
      <c r="R13" s="171"/>
      <c r="S13" s="171"/>
      <c r="T13" s="171"/>
      <c r="U13" s="164"/>
      <c r="V13" s="168" t="s">
        <v>512</v>
      </c>
      <c r="W13" s="164"/>
      <c r="X13" s="164"/>
      <c r="Y13" s="163"/>
    </row>
    <row r="14" spans="1:25">
      <c r="A14" s="165"/>
      <c r="B14" s="164"/>
      <c r="C14" s="167" t="s">
        <v>509</v>
      </c>
      <c r="D14" s="167" t="s">
        <v>508</v>
      </c>
      <c r="E14" s="167" t="s">
        <v>507</v>
      </c>
      <c r="F14" s="164"/>
      <c r="G14" s="164"/>
      <c r="H14" s="164"/>
      <c r="I14" s="167" t="s">
        <v>509</v>
      </c>
      <c r="J14" s="167" t="s">
        <v>508</v>
      </c>
      <c r="K14" s="167" t="s">
        <v>507</v>
      </c>
      <c r="L14" s="164"/>
      <c r="M14" s="164"/>
      <c r="N14" s="164"/>
      <c r="O14" s="164"/>
      <c r="P14" s="167" t="s">
        <v>509</v>
      </c>
      <c r="Q14" s="167" t="s">
        <v>508</v>
      </c>
      <c r="R14" s="167" t="s">
        <v>507</v>
      </c>
      <c r="S14" s="164"/>
      <c r="T14" s="164"/>
      <c r="U14" s="164"/>
      <c r="V14" s="167" t="s">
        <v>509</v>
      </c>
      <c r="W14" s="167" t="s">
        <v>508</v>
      </c>
      <c r="X14" s="167" t="s">
        <v>507</v>
      </c>
      <c r="Y14" s="163"/>
    </row>
    <row r="15" spans="1:25">
      <c r="A15" s="165"/>
      <c r="B15" s="164" t="s">
        <v>503</v>
      </c>
      <c r="C15" s="164">
        <v>1</v>
      </c>
      <c r="D15" s="164">
        <v>1</v>
      </c>
      <c r="E15" s="164">
        <v>1</v>
      </c>
      <c r="F15" s="164"/>
      <c r="G15" s="164"/>
      <c r="H15" s="164" t="s">
        <v>503</v>
      </c>
      <c r="I15" s="164">
        <v>1</v>
      </c>
      <c r="J15" s="164">
        <v>1</v>
      </c>
      <c r="K15" s="164">
        <v>1</v>
      </c>
      <c r="L15" s="164"/>
      <c r="M15" s="164"/>
      <c r="N15" s="164"/>
      <c r="O15" s="164" t="s">
        <v>503</v>
      </c>
      <c r="P15" s="164">
        <v>1</v>
      </c>
      <c r="Q15" s="164">
        <v>1</v>
      </c>
      <c r="R15" s="164">
        <v>1</v>
      </c>
      <c r="S15" s="164"/>
      <c r="T15" s="164"/>
      <c r="U15" s="164" t="s">
        <v>503</v>
      </c>
      <c r="V15" s="164">
        <v>1</v>
      </c>
      <c r="W15" s="164">
        <v>1</v>
      </c>
      <c r="X15" s="164">
        <v>1</v>
      </c>
      <c r="Y15" s="163"/>
    </row>
    <row r="16" spans="1:25">
      <c r="A16" s="165"/>
      <c r="B16" s="166" t="s">
        <v>9</v>
      </c>
      <c r="C16" s="164">
        <v>5.7312752700292111E-2</v>
      </c>
      <c r="D16" s="164">
        <v>9.7854545000000001E-2</v>
      </c>
      <c r="E16" s="164">
        <v>7.4634321000000003E-2</v>
      </c>
      <c r="F16" s="11">
        <f>TTEST(C15:E15,C16:E16,2,2)</f>
        <v>1.5684886124243335E-7</v>
      </c>
      <c r="G16" s="164"/>
      <c r="H16" s="166" t="s">
        <v>9</v>
      </c>
      <c r="I16" s="164">
        <v>0.19542100000000001</v>
      </c>
      <c r="J16" s="164">
        <v>0.24589659999999999</v>
      </c>
      <c r="K16" s="164">
        <v>0.19765321</v>
      </c>
      <c r="L16" s="11">
        <f>TTEST(I15:K15,I16:K16,2,2)</f>
        <v>1.1462877506253356E-6</v>
      </c>
      <c r="M16" s="164"/>
      <c r="N16" s="164"/>
      <c r="O16" s="166" t="s">
        <v>9</v>
      </c>
      <c r="P16" s="164">
        <v>3.3842970172685199E-2</v>
      </c>
      <c r="Q16" s="164">
        <v>4.5879000000000003E-2</v>
      </c>
      <c r="R16" s="164">
        <v>2.3516840000000001E-2</v>
      </c>
      <c r="S16" s="11">
        <f>TTEST(P15:R15,P16:R16,2,2)</f>
        <v>1.2029276721010715E-8</v>
      </c>
      <c r="T16" s="164"/>
      <c r="U16" s="166" t="s">
        <v>9</v>
      </c>
      <c r="V16" s="164">
        <v>0.125695</v>
      </c>
      <c r="W16" s="164">
        <v>0.15479895799999999</v>
      </c>
      <c r="X16" s="164">
        <v>0.13468464999999999</v>
      </c>
      <c r="Y16" s="12">
        <f>TTEST(V15:X15,V16:X16,2,2)</f>
        <v>5.961773815148553E-8</v>
      </c>
    </row>
    <row r="17" spans="1:25">
      <c r="A17" s="165"/>
      <c r="B17" s="164" t="s">
        <v>444</v>
      </c>
      <c r="C17" s="164">
        <v>1.0488847677970816E-2</v>
      </c>
      <c r="D17" s="164">
        <v>3.4545464999999997E-2</v>
      </c>
      <c r="E17" s="164">
        <v>6.1654320999999998E-2</v>
      </c>
      <c r="F17" s="11">
        <f>TTEST(C15:E15,C17:E17,2,2)</f>
        <v>3.3033243018569635E-7</v>
      </c>
      <c r="G17" s="164"/>
      <c r="H17" s="164" t="s">
        <v>444</v>
      </c>
      <c r="I17" s="164">
        <v>0.14552300000000001</v>
      </c>
      <c r="J17" s="164">
        <v>0.15679855000000001</v>
      </c>
      <c r="K17" s="164">
        <v>0.116847321</v>
      </c>
      <c r="L17" s="11">
        <f>TTEST(I15:K15,I17:K17,2,2)</f>
        <v>2.1880508939431124E-7</v>
      </c>
      <c r="M17" s="164"/>
      <c r="N17" s="164"/>
      <c r="O17" s="164" t="s">
        <v>444</v>
      </c>
      <c r="P17" s="164">
        <v>0.15496346249237361</v>
      </c>
      <c r="Q17" s="164">
        <v>0.114879</v>
      </c>
      <c r="R17" s="164">
        <v>8.6454345873999999E-2</v>
      </c>
      <c r="S17" s="11">
        <f>TTEST(P15:R15,P17:R17,2,2)</f>
        <v>1.5462931491855002E-6</v>
      </c>
      <c r="T17" s="164"/>
      <c r="U17" s="164" t="s">
        <v>444</v>
      </c>
      <c r="V17" s="164">
        <v>7.8541E-2</v>
      </c>
      <c r="W17" s="164">
        <v>6.5971210000000002E-2</v>
      </c>
      <c r="X17" s="164">
        <v>8.6513209999999993E-2</v>
      </c>
      <c r="Y17" s="12">
        <f>TTEST(V15:X15,V17:X17,2,2)</f>
        <v>1.0564059336835675E-8</v>
      </c>
    </row>
    <row r="18" spans="1:25">
      <c r="A18" s="165"/>
      <c r="B18" s="164" t="s">
        <v>502</v>
      </c>
      <c r="C18" s="164">
        <v>1.4130927774392007E-2</v>
      </c>
      <c r="D18" s="164">
        <v>2.6598980000000001E-2</v>
      </c>
      <c r="E18" s="164">
        <v>4.1165431000000002E-2</v>
      </c>
      <c r="F18" s="11">
        <f>TTEST(C15:E15,C18:E18,2,2)</f>
        <v>2.495167831854335E-8</v>
      </c>
      <c r="G18" s="164"/>
      <c r="H18" s="164" t="s">
        <v>502</v>
      </c>
      <c r="I18" s="164">
        <v>0.13478899999999999</v>
      </c>
      <c r="J18" s="164">
        <v>0.18456439999999999</v>
      </c>
      <c r="K18" s="164">
        <v>9.7643209999999994E-2</v>
      </c>
      <c r="L18" s="11">
        <f>TTEST(I15:K15,I18:K18,2,2)</f>
        <v>4.3641072883059471E-6</v>
      </c>
      <c r="M18" s="164"/>
      <c r="N18" s="164"/>
      <c r="O18" s="164" t="s">
        <v>502</v>
      </c>
      <c r="P18" s="164">
        <v>1.4833470639851838E-2</v>
      </c>
      <c r="Q18" s="164">
        <v>3.2945950000000002E-2</v>
      </c>
      <c r="R18" s="164">
        <v>1.02164E-2</v>
      </c>
      <c r="S18" s="11">
        <f>TTEST(P15:R15,P18:R18,2,2)</f>
        <v>1.50113862479027E-8</v>
      </c>
      <c r="T18" s="164"/>
      <c r="U18" s="164" t="s">
        <v>502</v>
      </c>
      <c r="V18" s="164">
        <v>8.4431999999999993E-2</v>
      </c>
      <c r="W18" s="164">
        <v>0.13206454000000001</v>
      </c>
      <c r="X18" s="164">
        <v>9.4313209999999995E-2</v>
      </c>
      <c r="Y18" s="12">
        <f>TTEST(V15:X15,V18:X18,2,2)</f>
        <v>4.1162838069200214E-7</v>
      </c>
    </row>
    <row r="19" spans="1:25">
      <c r="A19" s="165"/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3"/>
    </row>
    <row r="20" spans="1:25" ht="14">
      <c r="A20" s="165"/>
      <c r="B20" s="164"/>
      <c r="C20" s="168"/>
      <c r="D20" s="168"/>
      <c r="E20" s="168"/>
      <c r="F20" s="168"/>
      <c r="G20" s="168"/>
      <c r="H20" s="168"/>
      <c r="I20" s="168"/>
      <c r="J20" s="164"/>
      <c r="K20" s="164"/>
      <c r="L20" s="164"/>
      <c r="M20" s="164"/>
      <c r="N20" s="164"/>
      <c r="O20" s="164"/>
      <c r="P20" s="168"/>
      <c r="Q20" s="168"/>
      <c r="R20" s="168"/>
      <c r="S20" s="168"/>
      <c r="T20" s="168"/>
      <c r="U20" s="168"/>
      <c r="V20" s="168"/>
      <c r="W20" s="164"/>
      <c r="X20" s="164"/>
      <c r="Y20" s="163"/>
    </row>
    <row r="21" spans="1:25" ht="14">
      <c r="A21" s="165"/>
      <c r="B21" s="164"/>
      <c r="C21" s="168" t="s">
        <v>511</v>
      </c>
      <c r="D21" s="164"/>
      <c r="E21" s="164"/>
      <c r="F21" s="164"/>
      <c r="G21" s="164"/>
      <c r="H21" s="164"/>
      <c r="I21" s="168" t="s">
        <v>510</v>
      </c>
      <c r="J21" s="164"/>
      <c r="K21" s="164"/>
      <c r="L21" s="164"/>
      <c r="M21" s="164"/>
      <c r="N21" s="164"/>
      <c r="O21" s="164"/>
      <c r="P21" s="168" t="s">
        <v>511</v>
      </c>
      <c r="Q21" s="164"/>
      <c r="R21" s="164"/>
      <c r="S21" s="164"/>
      <c r="T21" s="164"/>
      <c r="U21" s="164"/>
      <c r="V21" s="168" t="s">
        <v>510</v>
      </c>
      <c r="W21" s="164"/>
      <c r="X21" s="164"/>
      <c r="Y21" s="163"/>
    </row>
    <row r="22" spans="1:25">
      <c r="A22" s="165"/>
      <c r="B22" s="164"/>
      <c r="C22" s="167" t="s">
        <v>509</v>
      </c>
      <c r="D22" s="167" t="s">
        <v>508</v>
      </c>
      <c r="E22" s="167" t="s">
        <v>507</v>
      </c>
      <c r="F22" s="164"/>
      <c r="G22" s="164"/>
      <c r="H22" s="164"/>
      <c r="I22" s="167" t="s">
        <v>509</v>
      </c>
      <c r="J22" s="167" t="s">
        <v>508</v>
      </c>
      <c r="K22" s="167" t="s">
        <v>507</v>
      </c>
      <c r="L22" s="164"/>
      <c r="M22" s="164"/>
      <c r="N22" s="164"/>
      <c r="O22" s="164"/>
      <c r="P22" s="167" t="s">
        <v>509</v>
      </c>
      <c r="Q22" s="167" t="s">
        <v>508</v>
      </c>
      <c r="R22" s="167" t="s">
        <v>507</v>
      </c>
      <c r="S22" s="164"/>
      <c r="T22" s="164"/>
      <c r="U22" s="164"/>
      <c r="V22" s="167" t="s">
        <v>509</v>
      </c>
      <c r="W22" s="167" t="s">
        <v>508</v>
      </c>
      <c r="X22" s="167" t="s">
        <v>507</v>
      </c>
      <c r="Y22" s="163"/>
    </row>
    <row r="23" spans="1:25">
      <c r="A23" s="170"/>
      <c r="B23" s="164" t="s">
        <v>503</v>
      </c>
      <c r="C23" s="164">
        <v>1</v>
      </c>
      <c r="D23" s="164">
        <v>1</v>
      </c>
      <c r="E23" s="164">
        <v>1</v>
      </c>
      <c r="F23" s="164"/>
      <c r="G23" s="164"/>
      <c r="H23" s="164" t="s">
        <v>503</v>
      </c>
      <c r="I23" s="164">
        <v>1</v>
      </c>
      <c r="J23" s="164">
        <v>1</v>
      </c>
      <c r="K23" s="164">
        <v>1</v>
      </c>
      <c r="L23" s="164"/>
      <c r="M23" s="164"/>
      <c r="N23" s="169"/>
      <c r="O23" s="164" t="s">
        <v>503</v>
      </c>
      <c r="P23" s="164">
        <v>1</v>
      </c>
      <c r="Q23" s="164">
        <v>1</v>
      </c>
      <c r="R23" s="164">
        <v>1</v>
      </c>
      <c r="S23" s="164"/>
      <c r="T23" s="164"/>
      <c r="U23" s="164" t="s">
        <v>503</v>
      </c>
      <c r="V23" s="164">
        <v>1</v>
      </c>
      <c r="W23" s="164">
        <v>1</v>
      </c>
      <c r="X23" s="164">
        <v>1</v>
      </c>
      <c r="Y23" s="163"/>
    </row>
    <row r="24" spans="1:25">
      <c r="A24" s="165"/>
      <c r="B24" s="166" t="s">
        <v>9</v>
      </c>
      <c r="C24" s="164">
        <v>9.5411999999999997E-2</v>
      </c>
      <c r="D24" s="164">
        <v>0.14785599999999999</v>
      </c>
      <c r="E24" s="164">
        <v>0.122416421</v>
      </c>
      <c r="F24" s="11">
        <f>TTEST(C23:E23,C24:E24,2,2)</f>
        <v>5.2939905994564425E-7</v>
      </c>
      <c r="G24" s="164"/>
      <c r="H24" s="166" t="s">
        <v>9</v>
      </c>
      <c r="I24" s="164">
        <v>0.26214500000000002</v>
      </c>
      <c r="J24" s="164">
        <v>0.33659840000000002</v>
      </c>
      <c r="K24" s="164">
        <v>0.31643500000000002</v>
      </c>
      <c r="L24" s="11">
        <f>TTEST(I23:K23,I24:K24,2,2)</f>
        <v>6.2426962402605629E-6</v>
      </c>
      <c r="M24" s="164"/>
      <c r="N24" s="164"/>
      <c r="O24" s="166" t="s">
        <v>9</v>
      </c>
      <c r="P24" s="164">
        <v>2.2147799999999999E-2</v>
      </c>
      <c r="Q24" s="164">
        <v>3.5646539999999997E-2</v>
      </c>
      <c r="R24" s="164">
        <v>2.4684600000000001E-2</v>
      </c>
      <c r="S24" s="11">
        <f>TTEST(P23:R23,P24:R24,2,2)</f>
        <v>1.9741530601414973E-9</v>
      </c>
      <c r="T24" s="164"/>
      <c r="U24" s="166" t="s">
        <v>9</v>
      </c>
      <c r="V24" s="164">
        <v>0.36985400000000002</v>
      </c>
      <c r="W24" s="164">
        <v>0.45236900000000002</v>
      </c>
      <c r="X24" s="164">
        <v>0.35165099999999999</v>
      </c>
      <c r="Y24" s="12">
        <f>TTEST(V23:X23,V24:X24,2,2)</f>
        <v>3.9609568292834604E-5</v>
      </c>
    </row>
    <row r="25" spans="1:25">
      <c r="A25" s="165"/>
      <c r="B25" s="164" t="s">
        <v>444</v>
      </c>
      <c r="C25" s="164">
        <v>2.1458000000000001E-2</v>
      </c>
      <c r="D25" s="164">
        <v>8.7742131000000001E-2</v>
      </c>
      <c r="E25" s="164">
        <v>6.4168431999999997E-2</v>
      </c>
      <c r="F25" s="11">
        <f>TTEST(C23:E23,C25:E25,2,2)</f>
        <v>1.0750106569392659E-6</v>
      </c>
      <c r="G25" s="164"/>
      <c r="H25" s="164" t="s">
        <v>444</v>
      </c>
      <c r="I25" s="164">
        <v>0.214563</v>
      </c>
      <c r="J25" s="164">
        <v>0.36554965</v>
      </c>
      <c r="K25" s="164">
        <v>0.26163399999999998</v>
      </c>
      <c r="L25" s="11">
        <f>TTEST(I23:K23,I25:K25,2,2)</f>
        <v>8.6430853148602543E-5</v>
      </c>
      <c r="M25" s="164"/>
      <c r="N25" s="164"/>
      <c r="O25" s="164" t="s">
        <v>444</v>
      </c>
      <c r="P25" s="164">
        <v>0.113259</v>
      </c>
      <c r="Q25" s="164">
        <v>8.4463209999999997E-2</v>
      </c>
      <c r="R25" s="164">
        <v>0.11684764</v>
      </c>
      <c r="S25" s="11">
        <f>TTEST(P23:R23,P25:R25,2,2)</f>
        <v>1.0302912525669453E-7</v>
      </c>
      <c r="T25" s="164"/>
      <c r="U25" s="164" t="s">
        <v>444</v>
      </c>
      <c r="V25" s="164">
        <v>0.18745200000000001</v>
      </c>
      <c r="W25" s="164">
        <v>0.21465498699999999</v>
      </c>
      <c r="X25" s="164">
        <v>0.22479468399999999</v>
      </c>
      <c r="Y25" s="12">
        <f>TTEST(V23:X23,V25:X25,2,2)</f>
        <v>2.3642792510215241E-7</v>
      </c>
    </row>
    <row r="26" spans="1:25">
      <c r="A26" s="165"/>
      <c r="B26" s="164" t="s">
        <v>502</v>
      </c>
      <c r="C26" s="164">
        <v>3.1548E-2</v>
      </c>
      <c r="D26" s="164">
        <v>6.5944539999999996E-2</v>
      </c>
      <c r="E26" s="164">
        <v>4.8794321000000002E-2</v>
      </c>
      <c r="F26" s="11">
        <f>TTEST(C23:E23,C26:E26,2,2)</f>
        <v>7.1183346772664957E-8</v>
      </c>
      <c r="G26" s="164"/>
      <c r="H26" s="164" t="s">
        <v>502</v>
      </c>
      <c r="I26" s="164">
        <v>0.17847499999999999</v>
      </c>
      <c r="J26" s="164">
        <v>0.28946319999999998</v>
      </c>
      <c r="K26" s="164">
        <v>0.29846099999999998</v>
      </c>
      <c r="L26" s="11">
        <f>TTEST(I23:K23,I26:K26,2,2)</f>
        <v>4.2508200767022873E-5</v>
      </c>
      <c r="M26" s="164"/>
      <c r="N26" s="164"/>
      <c r="O26" s="164" t="s">
        <v>502</v>
      </c>
      <c r="P26" s="164">
        <v>1.9651999999999999E-2</v>
      </c>
      <c r="Q26" s="164">
        <v>2.6546565000000001E-2</v>
      </c>
      <c r="R26" s="164">
        <v>1.168464E-2</v>
      </c>
      <c r="S26" s="11">
        <f>TTEST(P23:R23,P26:R26,2,2)</f>
        <v>2.2048862918012975E-9</v>
      </c>
      <c r="T26" s="164"/>
      <c r="U26" s="164" t="s">
        <v>502</v>
      </c>
      <c r="V26" s="164">
        <v>0.16325300000000001</v>
      </c>
      <c r="W26" s="164">
        <v>0.26895631199999998</v>
      </c>
      <c r="X26" s="164">
        <v>0.29465465000000002</v>
      </c>
      <c r="Y26" s="12">
        <f>TTEST(V23:X23,V26:X26,2,2)</f>
        <v>4.6694539155745647E-5</v>
      </c>
    </row>
    <row r="27" spans="1:25">
      <c r="A27" s="165"/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3"/>
    </row>
    <row r="28" spans="1:25">
      <c r="A28" s="165"/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3"/>
    </row>
    <row r="29" spans="1:25" ht="14">
      <c r="A29" s="170"/>
      <c r="B29" s="164"/>
      <c r="C29" s="168" t="s">
        <v>296</v>
      </c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9"/>
      <c r="O29" s="164"/>
      <c r="P29" s="168" t="s">
        <v>296</v>
      </c>
      <c r="Q29" s="164"/>
      <c r="R29" s="164"/>
      <c r="S29" s="164"/>
      <c r="T29" s="164"/>
      <c r="U29" s="164"/>
      <c r="V29" s="164"/>
      <c r="W29" s="164"/>
      <c r="X29" s="164"/>
      <c r="Y29" s="163"/>
    </row>
    <row r="30" spans="1:25">
      <c r="A30" s="165"/>
      <c r="B30" s="164"/>
      <c r="C30" s="167" t="s">
        <v>506</v>
      </c>
      <c r="D30" s="167" t="s">
        <v>505</v>
      </c>
      <c r="E30" s="167" t="s">
        <v>504</v>
      </c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7" t="s">
        <v>506</v>
      </c>
      <c r="Q30" s="167" t="s">
        <v>505</v>
      </c>
      <c r="R30" s="167" t="s">
        <v>504</v>
      </c>
      <c r="S30" s="164"/>
      <c r="T30" s="164"/>
      <c r="U30" s="164"/>
      <c r="V30" s="164"/>
      <c r="W30" s="164"/>
      <c r="X30" s="164"/>
      <c r="Y30" s="163"/>
    </row>
    <row r="31" spans="1:25">
      <c r="A31" s="165"/>
      <c r="B31" s="164" t="s">
        <v>503</v>
      </c>
      <c r="C31" s="164">
        <v>1</v>
      </c>
      <c r="D31" s="164">
        <v>1</v>
      </c>
      <c r="E31" s="164">
        <v>1</v>
      </c>
      <c r="F31" s="164"/>
      <c r="G31" s="164"/>
      <c r="H31" s="164"/>
      <c r="I31" s="164"/>
      <c r="J31" s="164"/>
      <c r="K31" s="164"/>
      <c r="L31" s="164"/>
      <c r="M31" s="164"/>
      <c r="N31" s="164"/>
      <c r="O31" s="164" t="s">
        <v>503</v>
      </c>
      <c r="P31" s="164">
        <v>1</v>
      </c>
      <c r="Q31" s="164">
        <v>1</v>
      </c>
      <c r="R31" s="164">
        <v>1</v>
      </c>
      <c r="S31" s="164"/>
      <c r="T31" s="164"/>
      <c r="U31" s="164"/>
      <c r="V31" s="164"/>
      <c r="W31" s="164"/>
      <c r="X31" s="164"/>
      <c r="Y31" s="163"/>
    </row>
    <row r="32" spans="1:25">
      <c r="A32" s="165"/>
      <c r="B32" s="166" t="s">
        <v>9</v>
      </c>
      <c r="C32" s="164">
        <v>7.8291527414007939E-2</v>
      </c>
      <c r="D32" s="164">
        <v>0.1277845</v>
      </c>
      <c r="E32" s="164">
        <v>6.5986539999999996E-2</v>
      </c>
      <c r="F32" s="11">
        <f>TTEST(C31:E31,C32:E32,2,2)</f>
        <v>1.1131911104337274E-6</v>
      </c>
      <c r="G32" s="164"/>
      <c r="H32" s="164"/>
      <c r="I32" s="164"/>
      <c r="J32" s="164"/>
      <c r="K32" s="164"/>
      <c r="L32" s="164"/>
      <c r="M32" s="164"/>
      <c r="N32" s="164"/>
      <c r="O32" s="166" t="s">
        <v>9</v>
      </c>
      <c r="P32" s="164">
        <v>3.5525530413625502E-2</v>
      </c>
      <c r="Q32" s="164">
        <v>6.5164879999999994E-2</v>
      </c>
      <c r="R32" s="164">
        <v>4.2165416099999999E-2</v>
      </c>
      <c r="S32" s="11">
        <f>TTEST(P31:R31,P32:R32,2,2)</f>
        <v>4.7399301127310144E-8</v>
      </c>
      <c r="T32" s="164"/>
      <c r="U32" s="164"/>
      <c r="V32" s="164"/>
      <c r="W32" s="164"/>
      <c r="X32" s="164"/>
      <c r="Y32" s="163"/>
    </row>
    <row r="33" spans="1:25">
      <c r="A33" s="165"/>
      <c r="B33" s="164" t="s">
        <v>444</v>
      </c>
      <c r="C33" s="164">
        <v>5.2374195916746684E-2</v>
      </c>
      <c r="D33" s="164">
        <v>7.4546650000000006E-2</v>
      </c>
      <c r="E33" s="164">
        <v>3.2646546540000002E-2</v>
      </c>
      <c r="F33" s="11">
        <f>TTEST(C31:E31,C33:E33,2,2)</f>
        <v>1.5999575226949732E-7</v>
      </c>
      <c r="G33" s="164"/>
      <c r="H33" s="164"/>
      <c r="I33" s="164"/>
      <c r="J33" s="164"/>
      <c r="K33" s="164"/>
      <c r="L33" s="164"/>
      <c r="M33" s="164"/>
      <c r="N33" s="164"/>
      <c r="O33" s="164" t="s">
        <v>444</v>
      </c>
      <c r="P33" s="164">
        <v>0.31425334363045754</v>
      </c>
      <c r="Q33" s="164">
        <v>0.21569840000000001</v>
      </c>
      <c r="R33" s="164">
        <v>0.136598</v>
      </c>
      <c r="S33" s="11">
        <f>TTEST(P31:R31,P33:R33,2,2)</f>
        <v>1.1105170138258163E-4</v>
      </c>
      <c r="T33" s="164"/>
      <c r="U33" s="164"/>
      <c r="V33" s="164"/>
      <c r="W33" s="164"/>
      <c r="X33" s="164"/>
      <c r="Y33" s="163"/>
    </row>
    <row r="34" spans="1:25" ht="14" thickBot="1">
      <c r="A34" s="162"/>
      <c r="B34" s="161" t="s">
        <v>502</v>
      </c>
      <c r="C34" s="161">
        <v>3.4554082916258388E-2</v>
      </c>
      <c r="D34" s="161">
        <v>9.8564399999999996E-2</v>
      </c>
      <c r="E34" s="161">
        <v>4.1316539999999999E-2</v>
      </c>
      <c r="F34" s="17">
        <f>TTEST(C31:E31,C34:E34,2,2)</f>
        <v>1.2917449800789326E-6</v>
      </c>
      <c r="G34" s="161"/>
      <c r="H34" s="161"/>
      <c r="I34" s="161"/>
      <c r="J34" s="161"/>
      <c r="K34" s="161"/>
      <c r="L34" s="161"/>
      <c r="M34" s="161"/>
      <c r="N34" s="161"/>
      <c r="O34" s="161" t="s">
        <v>502</v>
      </c>
      <c r="P34" s="161">
        <v>1.3984766733249608E-2</v>
      </c>
      <c r="Q34" s="161">
        <v>4.2589799999999997E-2</v>
      </c>
      <c r="R34" s="161">
        <v>1.35465E-2</v>
      </c>
      <c r="S34" s="17">
        <f>TTEST(P31:R31,P34:R34,2,2)</f>
        <v>5.6188826154019149E-8</v>
      </c>
      <c r="T34" s="161"/>
      <c r="U34" s="161"/>
      <c r="V34" s="161"/>
      <c r="W34" s="161"/>
      <c r="X34" s="161"/>
      <c r="Y34" s="160"/>
    </row>
    <row r="36" spans="1:25" ht="14" thickBot="1"/>
    <row r="37" spans="1:25">
      <c r="A37" s="159" t="s">
        <v>122</v>
      </c>
      <c r="B37" s="8"/>
      <c r="C37" s="8"/>
      <c r="D37" s="8"/>
      <c r="E37" s="8"/>
      <c r="F37" s="8"/>
      <c r="G37" s="8"/>
      <c r="H37" s="8"/>
      <c r="I37" s="9"/>
      <c r="K37" s="159" t="s">
        <v>501</v>
      </c>
      <c r="L37" s="8"/>
      <c r="M37" s="8"/>
      <c r="N37" s="8"/>
      <c r="O37" s="8"/>
      <c r="P37" s="8"/>
      <c r="Q37" s="8"/>
      <c r="R37" s="8"/>
      <c r="S37" s="9"/>
    </row>
    <row r="38" spans="1:25">
      <c r="A38" s="10"/>
      <c r="B38" s="11"/>
      <c r="C38" s="11"/>
      <c r="D38" s="11"/>
      <c r="E38" s="11"/>
      <c r="F38" s="11"/>
      <c r="G38" s="11"/>
      <c r="H38" s="11"/>
      <c r="I38" s="12"/>
      <c r="K38" s="10"/>
      <c r="L38" s="11"/>
      <c r="M38" s="11"/>
      <c r="N38" s="11"/>
      <c r="O38" s="11"/>
      <c r="P38" s="11"/>
      <c r="Q38" s="11"/>
      <c r="R38" s="11"/>
      <c r="S38" s="12"/>
    </row>
    <row r="39" spans="1:25">
      <c r="A39" s="10"/>
      <c r="B39" s="11"/>
      <c r="C39" s="11"/>
      <c r="D39" s="11"/>
      <c r="E39" s="11"/>
      <c r="F39" s="11"/>
      <c r="G39" s="11"/>
      <c r="H39" s="11"/>
      <c r="I39" s="12"/>
      <c r="K39" s="10"/>
      <c r="L39" s="11"/>
      <c r="M39" s="11"/>
      <c r="N39" s="11"/>
      <c r="O39" s="11"/>
      <c r="P39" s="11"/>
      <c r="Q39" s="11"/>
      <c r="R39" s="11"/>
      <c r="S39" s="12"/>
    </row>
    <row r="40" spans="1:25">
      <c r="A40" s="10"/>
      <c r="B40" s="54" t="s">
        <v>500</v>
      </c>
      <c r="C40" s="54" t="s">
        <v>499</v>
      </c>
      <c r="D40" s="54" t="s">
        <v>498</v>
      </c>
      <c r="E40" s="54" t="s">
        <v>190</v>
      </c>
      <c r="F40" s="55" t="s">
        <v>497</v>
      </c>
      <c r="G40" s="55" t="s">
        <v>496</v>
      </c>
      <c r="H40" s="55" t="s">
        <v>495</v>
      </c>
      <c r="I40" s="12"/>
      <c r="K40" s="10"/>
      <c r="L40" s="54" t="s">
        <v>500</v>
      </c>
      <c r="M40" s="54" t="s">
        <v>499</v>
      </c>
      <c r="N40" s="54" t="s">
        <v>498</v>
      </c>
      <c r="O40" s="54" t="s">
        <v>190</v>
      </c>
      <c r="P40" s="55" t="s">
        <v>497</v>
      </c>
      <c r="Q40" s="55" t="s">
        <v>496</v>
      </c>
      <c r="R40" s="55" t="s">
        <v>495</v>
      </c>
      <c r="S40" s="12"/>
    </row>
    <row r="41" spans="1:25">
      <c r="A41" s="158" t="s">
        <v>494</v>
      </c>
      <c r="B41" s="11"/>
      <c r="C41" s="11"/>
      <c r="D41" s="11"/>
      <c r="E41" s="11"/>
      <c r="F41" s="11"/>
      <c r="G41" s="11"/>
      <c r="H41" s="11"/>
      <c r="I41" s="12"/>
      <c r="K41" s="1" t="s">
        <v>494</v>
      </c>
      <c r="L41" s="11"/>
      <c r="M41" s="11"/>
      <c r="N41" s="11"/>
      <c r="O41" s="11"/>
      <c r="P41" s="11"/>
      <c r="Q41" s="11"/>
      <c r="R41" s="11"/>
      <c r="S41" s="12"/>
    </row>
    <row r="42" spans="1:25">
      <c r="A42" s="60" t="s">
        <v>439</v>
      </c>
      <c r="B42" s="11">
        <v>2.564102564102564E-2</v>
      </c>
      <c r="C42" s="11">
        <v>4.0816326530612228E-2</v>
      </c>
      <c r="D42" s="11">
        <v>8.9285714285714288E-2</v>
      </c>
      <c r="E42" s="11">
        <v>6.5359477124182996E-2</v>
      </c>
      <c r="F42" s="56">
        <f>AVERAGE(B42:E42)</f>
        <v>5.5275635895383785E-2</v>
      </c>
      <c r="G42" s="56">
        <f>STDEV(B42:E42)</f>
        <v>2.7962183023254431E-2</v>
      </c>
      <c r="H42" s="56"/>
      <c r="I42" s="12"/>
      <c r="K42" s="60" t="s">
        <v>488</v>
      </c>
      <c r="L42" s="11">
        <v>4.7393364928909124E-3</v>
      </c>
      <c r="M42" s="11">
        <v>3.7267080745340964E-3</v>
      </c>
      <c r="N42" s="11">
        <v>4.3290043290042535E-3</v>
      </c>
      <c r="O42" s="11">
        <v>5.6082473649472997E-2</v>
      </c>
      <c r="P42" s="56">
        <f>AVERAGE(L42:O42)</f>
        <v>1.7219380636475566E-2</v>
      </c>
      <c r="Q42" s="56">
        <f>STDEV(L42:O42)</f>
        <v>2.5912066137706947E-2</v>
      </c>
      <c r="R42" s="56"/>
      <c r="S42" s="12"/>
    </row>
    <row r="43" spans="1:25">
      <c r="A43" s="60" t="s">
        <v>440</v>
      </c>
      <c r="B43" s="11">
        <v>1</v>
      </c>
      <c r="C43" s="11">
        <v>1</v>
      </c>
      <c r="D43" s="11">
        <v>1</v>
      </c>
      <c r="E43" s="11">
        <v>1</v>
      </c>
      <c r="F43" s="56">
        <f>AVERAGE(B43:E43)</f>
        <v>1</v>
      </c>
      <c r="G43" s="56">
        <f>STDEV(B43:E43)</f>
        <v>0</v>
      </c>
      <c r="H43" s="56">
        <f>TTEST(B42:E42,B43:E43,2,2)</f>
        <v>7.0667938237443757E-10</v>
      </c>
      <c r="I43" s="12" t="s">
        <v>483</v>
      </c>
      <c r="K43" s="60" t="s">
        <v>487</v>
      </c>
      <c r="L43" s="11">
        <v>1</v>
      </c>
      <c r="M43" s="11">
        <v>1</v>
      </c>
      <c r="N43" s="11">
        <v>1</v>
      </c>
      <c r="O43" s="11">
        <v>1</v>
      </c>
      <c r="P43" s="56">
        <f>AVERAGE(L43:O43)</f>
        <v>1</v>
      </c>
      <c r="Q43" s="56">
        <f>STDEV(L43:O43)</f>
        <v>0</v>
      </c>
      <c r="R43" s="56">
        <f>TTEST(L42:O42,L43:O43,2,2)</f>
        <v>3.5335268700275072E-10</v>
      </c>
      <c r="S43" s="12" t="s">
        <v>484</v>
      </c>
    </row>
    <row r="44" spans="1:25">
      <c r="A44" s="60" t="s">
        <v>441</v>
      </c>
      <c r="B44" s="11">
        <v>0.24679487179487183</v>
      </c>
      <c r="C44" s="11">
        <v>0.33333333333333331</v>
      </c>
      <c r="D44" s="11">
        <v>0.30952380952380959</v>
      </c>
      <c r="E44" s="11">
        <v>0.35947712418300659</v>
      </c>
      <c r="F44" s="56">
        <f>AVERAGE(B44:E44)</f>
        <v>0.31228228470875535</v>
      </c>
      <c r="G44" s="56">
        <f>STDEV(B44:E44)</f>
        <v>4.8189590704127767E-2</v>
      </c>
      <c r="H44" s="56">
        <f>TTEST(B43:E43,B44:E44,2,2)</f>
        <v>1.2246601829813825E-7</v>
      </c>
      <c r="I44" s="12" t="s">
        <v>483</v>
      </c>
      <c r="K44" s="60" t="s">
        <v>486</v>
      </c>
      <c r="L44" s="11">
        <v>0.4470774091627171</v>
      </c>
      <c r="M44" s="11">
        <v>0.44099378881987578</v>
      </c>
      <c r="N44" s="11">
        <v>0.46608946608946611</v>
      </c>
      <c r="O44" s="11">
        <v>0.35608247364947349</v>
      </c>
      <c r="P44" s="56">
        <f>AVERAGE(L44:O44)</f>
        <v>0.42756078443038309</v>
      </c>
      <c r="Q44" s="56">
        <f>STDEV(L44:O44)</f>
        <v>4.8836299581186328E-2</v>
      </c>
      <c r="R44" s="56">
        <f>TTEST(L43:O43,L44:O44,2,2)</f>
        <v>3.9520619277780024E-7</v>
      </c>
      <c r="S44" s="12" t="s">
        <v>484</v>
      </c>
    </row>
    <row r="45" spans="1:25">
      <c r="A45" s="60" t="s">
        <v>442</v>
      </c>
      <c r="B45" s="11">
        <v>0.28205128205128205</v>
      </c>
      <c r="C45" s="11">
        <v>0.33673469387755101</v>
      </c>
      <c r="D45" s="11">
        <v>0.42261904761904762</v>
      </c>
      <c r="E45" s="11">
        <v>0.44444444444444448</v>
      </c>
      <c r="F45" s="56">
        <f>AVERAGE(B45:E45)</f>
        <v>0.37146236699808127</v>
      </c>
      <c r="G45" s="56">
        <f>STDEV(B45:E45)</f>
        <v>7.5594847690991521E-2</v>
      </c>
      <c r="H45" s="56">
        <f>TTEST(B43:E43,B45:E45,2,2)</f>
        <v>3.0172505710808208E-6</v>
      </c>
      <c r="I45" s="12" t="s">
        <v>483</v>
      </c>
      <c r="K45" s="60" t="s">
        <v>485</v>
      </c>
      <c r="L45" s="11">
        <v>0.44865718799368093</v>
      </c>
      <c r="M45" s="11">
        <v>0.50310559006211175</v>
      </c>
      <c r="N45" s="11">
        <v>0.39393939393939387</v>
      </c>
      <c r="O45" s="11">
        <v>0.38480284535205567</v>
      </c>
      <c r="P45" s="56">
        <f>AVERAGE(L45:O45)</f>
        <v>0.43262625433681057</v>
      </c>
      <c r="Q45" s="56">
        <f>STDEV(L45:O45)</f>
        <v>5.4796834496538216E-2</v>
      </c>
      <c r="R45" s="56">
        <f>TTEST(L43:O43,L45:O45,2,2)</f>
        <v>8.2527445132486491E-7</v>
      </c>
      <c r="S45" s="12" t="s">
        <v>484</v>
      </c>
    </row>
    <row r="46" spans="1:25">
      <c r="A46" s="60" t="s">
        <v>383</v>
      </c>
      <c r="B46" s="11">
        <v>0.27884615384615385</v>
      </c>
      <c r="C46" s="11">
        <v>0.26870748299319724</v>
      </c>
      <c r="D46" s="11">
        <v>0.3392857142857143</v>
      </c>
      <c r="E46" s="11">
        <v>0.39869281045751631</v>
      </c>
      <c r="F46" s="56">
        <f>AVERAGE(B46:E46)</f>
        <v>0.32138304039564541</v>
      </c>
      <c r="G46" s="56">
        <f>STDEV(B46:E46)</f>
        <v>6.0225706981920674E-2</v>
      </c>
      <c r="H46" s="56">
        <f>TTEST(B43:E43,B46:E46,2,2)</f>
        <v>4.9966100276436269E-7</v>
      </c>
      <c r="I46" s="12" t="s">
        <v>483</v>
      </c>
      <c r="K46" s="60"/>
      <c r="L46" s="11"/>
      <c r="M46" s="11"/>
      <c r="N46" s="11"/>
      <c r="O46" s="11"/>
      <c r="P46" s="56"/>
      <c r="Q46" s="56"/>
      <c r="R46" s="56"/>
      <c r="S46" s="12"/>
    </row>
    <row r="47" spans="1:25">
      <c r="A47" s="10"/>
      <c r="B47" s="11"/>
      <c r="C47" s="11"/>
      <c r="D47" s="11"/>
      <c r="E47" s="11"/>
      <c r="F47" s="11"/>
      <c r="G47" s="11"/>
      <c r="H47" s="11"/>
      <c r="I47" s="12"/>
      <c r="K47" s="10"/>
      <c r="L47" s="11"/>
      <c r="M47" s="11"/>
      <c r="N47" s="11"/>
      <c r="O47" s="11"/>
      <c r="P47" s="11"/>
      <c r="Q47" s="11"/>
      <c r="R47" s="11"/>
      <c r="S47" s="12"/>
    </row>
    <row r="48" spans="1:25">
      <c r="A48" s="10"/>
      <c r="B48" s="11"/>
      <c r="C48" s="11"/>
      <c r="D48" s="11"/>
      <c r="E48" s="11"/>
      <c r="F48" s="11"/>
      <c r="G48" s="11"/>
      <c r="H48" s="11"/>
      <c r="I48" s="12"/>
      <c r="K48" s="10"/>
      <c r="L48" s="11"/>
      <c r="M48" s="11"/>
      <c r="N48" s="11"/>
      <c r="O48" s="11"/>
      <c r="P48" s="11"/>
      <c r="Q48" s="11"/>
      <c r="R48" s="11"/>
      <c r="S48" s="12"/>
    </row>
    <row r="49" spans="1:19">
      <c r="A49" s="158" t="s">
        <v>493</v>
      </c>
      <c r="B49" s="11"/>
      <c r="C49" s="11"/>
      <c r="D49" s="11"/>
      <c r="E49" s="11"/>
      <c r="F49" s="11"/>
      <c r="G49" s="11"/>
      <c r="H49" s="11"/>
      <c r="I49" s="12"/>
      <c r="K49" s="1" t="s">
        <v>493</v>
      </c>
      <c r="L49" s="11"/>
      <c r="M49" s="11"/>
      <c r="N49" s="11"/>
      <c r="O49" s="11"/>
      <c r="P49" s="11"/>
      <c r="Q49" s="11"/>
      <c r="R49" s="11"/>
      <c r="S49" s="12"/>
    </row>
    <row r="50" spans="1:19">
      <c r="A50" s="60" t="s">
        <v>439</v>
      </c>
      <c r="B50" s="11">
        <v>1.04294478527607E-2</v>
      </c>
      <c r="C50" s="11">
        <v>0.01</v>
      </c>
      <c r="D50" s="11">
        <v>1.6239316239316001E-2</v>
      </c>
      <c r="E50" s="11">
        <v>4.3939393939394E-2</v>
      </c>
      <c r="F50" s="56">
        <f>AVERAGE(B50:E50)</f>
        <v>2.0152039507867675E-2</v>
      </c>
      <c r="G50" s="56">
        <f>STDEV(B50:E50)</f>
        <v>1.6111489987879073E-2</v>
      </c>
      <c r="H50" s="56"/>
      <c r="I50" s="12"/>
      <c r="K50" s="60" t="s">
        <v>488</v>
      </c>
      <c r="L50" s="11">
        <v>7.7293755668880165E-2</v>
      </c>
      <c r="M50" s="11">
        <v>6.1042155164516464E-2</v>
      </c>
      <c r="N50" s="11">
        <v>3.3439746081542536E-2</v>
      </c>
      <c r="O50" s="11">
        <v>3.6538253118901583E-2</v>
      </c>
      <c r="P50" s="56">
        <f>AVERAGE(L50:O50)</f>
        <v>5.2078477508460189E-2</v>
      </c>
      <c r="Q50" s="56">
        <f>STDEV(L50:O50)</f>
        <v>2.0857122309590345E-2</v>
      </c>
      <c r="R50" s="56"/>
      <c r="S50" s="12"/>
    </row>
    <row r="51" spans="1:19">
      <c r="A51" s="60" t="s">
        <v>440</v>
      </c>
      <c r="B51" s="11">
        <v>1</v>
      </c>
      <c r="C51" s="11">
        <v>1</v>
      </c>
      <c r="D51" s="11">
        <v>1</v>
      </c>
      <c r="E51" s="11">
        <v>1</v>
      </c>
      <c r="F51" s="56">
        <f>AVERAGE(B51:E51)</f>
        <v>1</v>
      </c>
      <c r="G51" s="56">
        <f>STDEV(B51:E51)</f>
        <v>0</v>
      </c>
      <c r="H51" s="56">
        <f>TTEST(B50:E50,B51:E51,2,2)</f>
        <v>2.0822056928355471E-11</v>
      </c>
      <c r="I51" s="12" t="s">
        <v>483</v>
      </c>
      <c r="K51" s="60" t="s">
        <v>487</v>
      </c>
      <c r="L51" s="11">
        <v>1</v>
      </c>
      <c r="M51" s="11">
        <v>1</v>
      </c>
      <c r="N51" s="11">
        <v>1</v>
      </c>
      <c r="O51" s="11">
        <v>1</v>
      </c>
      <c r="P51" s="56">
        <f>AVERAGE(L51:O51)</f>
        <v>1</v>
      </c>
      <c r="Q51" s="56">
        <f>STDEV(L51:O51)</f>
        <v>0</v>
      </c>
      <c r="R51" s="56">
        <f>TTEST(L50:O50,L51:O51,2,2)</f>
        <v>1.1945057164145704E-10</v>
      </c>
      <c r="S51" s="12" t="s">
        <v>484</v>
      </c>
    </row>
    <row r="52" spans="1:19">
      <c r="A52" s="60" t="s">
        <v>441</v>
      </c>
      <c r="B52" s="11">
        <v>0.20122699386503101</v>
      </c>
      <c r="C52" s="11">
        <v>0.13714285714285701</v>
      </c>
      <c r="D52" s="11">
        <v>0.17008547008547001</v>
      </c>
      <c r="E52" s="11">
        <v>0.162121212121212</v>
      </c>
      <c r="F52" s="56">
        <f>AVERAGE(B52:E52)</f>
        <v>0.1676441333036425</v>
      </c>
      <c r="G52" s="56">
        <f>STDEV(B52:E52)</f>
        <v>2.6423469079537357E-2</v>
      </c>
      <c r="H52" s="56">
        <f>TTEST(B51:E51,B52:E52,2,2)</f>
        <v>1.0751931367711882E-9</v>
      </c>
      <c r="I52" s="12" t="s">
        <v>483</v>
      </c>
      <c r="K52" s="60" t="s">
        <v>486</v>
      </c>
      <c r="L52" s="11">
        <v>0.34887122215541999</v>
      </c>
      <c r="M52" s="11">
        <v>0.292600059161708</v>
      </c>
      <c r="N52" s="11">
        <v>0.36382055396814217</v>
      </c>
      <c r="O52" s="11">
        <v>0.38628336246978379</v>
      </c>
      <c r="P52" s="56">
        <f>AVERAGE(L52:O52)</f>
        <v>0.34789379943876342</v>
      </c>
      <c r="Q52" s="56">
        <f>STDEV(L52:O52)</f>
        <v>3.994067737927199E-2</v>
      </c>
      <c r="R52" s="56">
        <f>TTEST(L51:O51,L52:O52,2,2)</f>
        <v>5.4866704303747652E-8</v>
      </c>
      <c r="S52" s="12" t="s">
        <v>484</v>
      </c>
    </row>
    <row r="53" spans="1:19">
      <c r="A53" s="60" t="s">
        <v>442</v>
      </c>
      <c r="B53" s="11">
        <v>8.0368098159509002E-2</v>
      </c>
      <c r="C53" s="11">
        <v>0.114285714285714</v>
      </c>
      <c r="D53" s="11">
        <v>0.135897435897436</v>
      </c>
      <c r="E53" s="11">
        <v>7.1212121212121005E-2</v>
      </c>
      <c r="F53" s="56">
        <f>AVERAGE(B53:E53)</f>
        <v>0.10044084238869501</v>
      </c>
      <c r="G53" s="56">
        <f>STDEV(B53:E53)</f>
        <v>3.0033779335925437E-2</v>
      </c>
      <c r="H53" s="56">
        <f>TTEST(B51:E51,B53:E53,2,2)</f>
        <v>1.4544563882350147E-9</v>
      </c>
      <c r="I53" s="12" t="s">
        <v>483</v>
      </c>
      <c r="K53" s="60" t="s">
        <v>485</v>
      </c>
      <c r="L53">
        <v>0.59627298239321203</v>
      </c>
      <c r="M53">
        <v>0.61030343802251596</v>
      </c>
      <c r="N53">
        <v>0.478813710429147</v>
      </c>
      <c r="O53" s="11">
        <v>0.44090212374094501</v>
      </c>
      <c r="P53" s="56">
        <f>AVERAGE(L53:O53)</f>
        <v>0.53157306364645507</v>
      </c>
      <c r="Q53" s="56">
        <f>STDEV(L53:O53)</f>
        <v>8.4437985193254225E-2</v>
      </c>
      <c r="R53" s="56">
        <f>TTEST(L51:O51,L53:O53,2,2)</f>
        <v>3.19311544808869E-5</v>
      </c>
      <c r="S53" s="12" t="s">
        <v>484</v>
      </c>
    </row>
    <row r="54" spans="1:19">
      <c r="A54" s="60" t="s">
        <v>383</v>
      </c>
      <c r="B54" s="11">
        <v>8.9202453987729996E-2</v>
      </c>
      <c r="C54" s="11">
        <v>9.5714285714286002E-2</v>
      </c>
      <c r="D54" s="11">
        <v>7.6068376068376006E-2</v>
      </c>
      <c r="E54" s="11">
        <v>9.3939393939394003E-2</v>
      </c>
      <c r="F54" s="56">
        <f>AVERAGE(B54:E54)</f>
        <v>8.8731127427446502E-2</v>
      </c>
      <c r="G54" s="56">
        <f>STDEV(B54:E54)</f>
        <v>8.8780245630545422E-3</v>
      </c>
      <c r="H54" s="56">
        <f>TTEST(B51:E51,B54:E54,2,2)</f>
        <v>9.0153032440675497E-13</v>
      </c>
      <c r="I54" s="12" t="s">
        <v>483</v>
      </c>
      <c r="K54" s="60"/>
      <c r="L54" s="11"/>
      <c r="M54" s="11"/>
      <c r="N54" s="11"/>
      <c r="O54" s="11"/>
      <c r="P54" s="56"/>
      <c r="Q54" s="56"/>
      <c r="R54" s="56"/>
      <c r="S54" s="12"/>
    </row>
    <row r="55" spans="1:19">
      <c r="A55" s="10"/>
      <c r="B55" s="11"/>
      <c r="C55" s="11"/>
      <c r="D55" s="11"/>
      <c r="E55" s="11"/>
      <c r="F55" s="11"/>
      <c r="G55" s="11"/>
      <c r="H55" s="11"/>
      <c r="I55" s="12"/>
      <c r="K55" s="10"/>
      <c r="L55" s="11"/>
      <c r="M55" s="11"/>
      <c r="N55" s="11"/>
      <c r="O55" s="11"/>
      <c r="P55" s="11"/>
      <c r="Q55" s="11"/>
      <c r="R55" s="11"/>
      <c r="S55" s="12"/>
    </row>
    <row r="56" spans="1:19">
      <c r="A56" s="10"/>
      <c r="B56" s="11"/>
      <c r="C56" s="11"/>
      <c r="D56" s="11"/>
      <c r="E56" s="11"/>
      <c r="F56" s="11"/>
      <c r="G56" s="11"/>
      <c r="H56" s="11"/>
      <c r="I56" s="12"/>
      <c r="K56" s="10"/>
      <c r="L56" s="11"/>
      <c r="M56" s="11"/>
      <c r="N56" s="11"/>
      <c r="O56" s="11"/>
      <c r="P56" s="11"/>
      <c r="Q56" s="11"/>
      <c r="R56" s="11"/>
      <c r="S56" s="12"/>
    </row>
    <row r="57" spans="1:19">
      <c r="A57" s="158" t="s">
        <v>492</v>
      </c>
      <c r="B57" s="11"/>
      <c r="C57" s="11"/>
      <c r="D57" s="11"/>
      <c r="E57" s="11"/>
      <c r="F57" s="11"/>
      <c r="G57" s="11"/>
      <c r="H57" s="11"/>
      <c r="I57" s="12"/>
      <c r="K57" s="1" t="s">
        <v>492</v>
      </c>
      <c r="L57" s="11"/>
      <c r="M57" s="11"/>
      <c r="N57" s="11"/>
      <c r="O57" s="11"/>
      <c r="P57" s="11"/>
      <c r="Q57" s="11"/>
      <c r="R57" s="11"/>
      <c r="S57" s="12"/>
    </row>
    <row r="58" spans="1:19">
      <c r="A58" s="60" t="s">
        <v>439</v>
      </c>
      <c r="B58" s="11">
        <v>5.2677757905038342E-2</v>
      </c>
      <c r="C58" s="11">
        <v>8.8715673200608927E-2</v>
      </c>
      <c r="D58" s="11">
        <v>2.9657690343529129E-2</v>
      </c>
      <c r="E58" s="11">
        <v>7.5108707771211952E-2</v>
      </c>
      <c r="F58" s="56">
        <f>AVERAGE(B58:E58)</f>
        <v>6.1539957305097093E-2</v>
      </c>
      <c r="G58" s="56">
        <f>STDEV(B58:E58)</f>
        <v>2.5933556437303093E-2</v>
      </c>
      <c r="H58" s="56"/>
      <c r="I58" s="12"/>
      <c r="K58" s="60" t="s">
        <v>488</v>
      </c>
      <c r="L58" s="11">
        <v>7.5603735159972527E-2</v>
      </c>
      <c r="M58" s="11">
        <v>5.6853467222343662E-2</v>
      </c>
      <c r="N58" s="11">
        <v>0.10594180509059846</v>
      </c>
      <c r="O58" s="11">
        <v>5.6853467222343031E-2</v>
      </c>
      <c r="P58" s="56">
        <f>AVERAGE(L58:O58)</f>
        <v>7.3813118673814418E-2</v>
      </c>
      <c r="Q58" s="56">
        <f>STDEV(L58:O58)</f>
        <v>2.3171234702962468E-2</v>
      </c>
      <c r="R58" s="56"/>
      <c r="S58" s="12"/>
    </row>
    <row r="59" spans="1:19">
      <c r="A59" s="60" t="s">
        <v>440</v>
      </c>
      <c r="B59" s="11">
        <v>1</v>
      </c>
      <c r="C59" s="11">
        <v>1</v>
      </c>
      <c r="D59" s="11">
        <v>1</v>
      </c>
      <c r="E59" s="11">
        <v>1</v>
      </c>
      <c r="F59" s="56">
        <f>AVERAGE(B59:E59)</f>
        <v>1</v>
      </c>
      <c r="G59" s="56">
        <f>STDEV(B59:E59)</f>
        <v>0</v>
      </c>
      <c r="H59" s="56">
        <f>TTEST(B58:E58,B59:E59,2,2)</f>
        <v>4.6827009005684619E-10</v>
      </c>
      <c r="I59" s="12" t="s">
        <v>483</v>
      </c>
      <c r="K59" s="60" t="s">
        <v>487</v>
      </c>
      <c r="L59" s="11">
        <v>1</v>
      </c>
      <c r="M59" s="11">
        <v>1</v>
      </c>
      <c r="N59" s="11">
        <v>1</v>
      </c>
      <c r="O59" s="11">
        <v>1</v>
      </c>
      <c r="P59" s="56">
        <f>AVERAGE(L59:O59)</f>
        <v>1</v>
      </c>
      <c r="Q59" s="56">
        <f>STDEV(L59:O59)</f>
        <v>0</v>
      </c>
      <c r="R59" s="56">
        <f>TTEST(L58:O58,L59:O59,2,2)</f>
        <v>2.5796292519230265E-10</v>
      </c>
      <c r="S59" s="12" t="s">
        <v>484</v>
      </c>
    </row>
    <row r="60" spans="1:19">
      <c r="A60" s="60" t="s">
        <v>441</v>
      </c>
      <c r="B60" s="11">
        <v>5.3584083381943926E-2</v>
      </c>
      <c r="C60" s="11">
        <v>0.11317370216080339</v>
      </c>
      <c r="D60" s="11">
        <v>0.11180895904631963</v>
      </c>
      <c r="E60" s="11">
        <v>0.16654030549671095</v>
      </c>
      <c r="F60" s="56">
        <f>AVERAGE(B60:E60)</f>
        <v>0.11127676252144447</v>
      </c>
      <c r="G60" s="56">
        <f>STDEV(B60:E60)</f>
        <v>4.6138870169698726E-2</v>
      </c>
      <c r="H60" s="56">
        <f>TTEST(B59:E59,B60:E60,2,2)</f>
        <v>2.0432729566348203E-8</v>
      </c>
      <c r="I60" s="12" t="s">
        <v>483</v>
      </c>
      <c r="K60" s="60" t="s">
        <v>486</v>
      </c>
      <c r="L60" s="11">
        <v>0.33947433958691903</v>
      </c>
      <c r="M60" s="11">
        <v>0.380064499902451</v>
      </c>
      <c r="N60" s="11">
        <v>0.232660235697426</v>
      </c>
      <c r="O60" s="11">
        <v>0.28006449990245053</v>
      </c>
      <c r="P60" s="56">
        <f>AVERAGE(L60:O60)</f>
        <v>0.30806589377231164</v>
      </c>
      <c r="Q60" s="56">
        <f>STDEV(L60:O60)</f>
        <v>6.4911172848063942E-2</v>
      </c>
      <c r="R60" s="56">
        <f>TTEST(L59:O59,L60:O60,2,2)</f>
        <v>6.9454260085414467E-7</v>
      </c>
      <c r="S60" s="12" t="s">
        <v>484</v>
      </c>
    </row>
    <row r="61" spans="1:19">
      <c r="A61" s="60" t="s">
        <v>442</v>
      </c>
      <c r="B61" s="11">
        <v>6.0974492722881399E-2</v>
      </c>
      <c r="C61" s="11">
        <v>0.11722152070524093</v>
      </c>
      <c r="D61" s="11">
        <v>6.6060961759796352E-2</v>
      </c>
      <c r="E61" s="11">
        <v>8.5143271267699841E-2</v>
      </c>
      <c r="F61" s="56">
        <f>AVERAGE(B61:E61)</f>
        <v>8.2350061613904624E-2</v>
      </c>
      <c r="G61" s="56">
        <f>STDEV(B61:E61)</f>
        <v>2.5469396006454439E-2</v>
      </c>
      <c r="H61" s="56">
        <f>TTEST(B59:E59,B61:E61,2,2)</f>
        <v>4.8068090196930013E-10</v>
      </c>
      <c r="I61" s="12" t="s">
        <v>483</v>
      </c>
      <c r="K61" s="60" t="s">
        <v>485</v>
      </c>
      <c r="L61" s="11">
        <v>0.59851156739332534</v>
      </c>
      <c r="M61" s="11">
        <v>0.59341085544641059</v>
      </c>
      <c r="N61" s="11">
        <v>0.41754223443822902</v>
      </c>
      <c r="O61" s="11">
        <v>0.49883293726068162</v>
      </c>
      <c r="P61" s="56">
        <f>AVERAGE(L61:O61)</f>
        <v>0.52707439863466166</v>
      </c>
      <c r="Q61" s="56">
        <f>STDEV(L61:O61)</f>
        <v>8.6214209417943263E-2</v>
      </c>
      <c r="R61" s="56">
        <f>TTEST(L59:O59,L61:O61,2,2)</f>
        <v>3.4068050644006912E-5</v>
      </c>
      <c r="S61" s="12" t="s">
        <v>484</v>
      </c>
    </row>
    <row r="62" spans="1:19">
      <c r="A62" s="60" t="s">
        <v>383</v>
      </c>
      <c r="B62" s="11">
        <v>7.855142191861389E-2</v>
      </c>
      <c r="C62" s="11">
        <v>0.15590592067219741</v>
      </c>
      <c r="D62" s="11">
        <v>7.4559631698895526E-2</v>
      </c>
      <c r="E62" s="11">
        <v>0.10829523915709668</v>
      </c>
      <c r="F62" s="56">
        <f>AVERAGE(B62:E62)</f>
        <v>0.10432805336170087</v>
      </c>
      <c r="G62" s="56">
        <f>STDEV(B62:E62)</f>
        <v>3.7534910933164189E-2</v>
      </c>
      <c r="H62" s="56">
        <f>TTEST(B59:E59,B62:E62,2,2)</f>
        <v>5.6733947282550445E-9</v>
      </c>
      <c r="I62" s="12" t="s">
        <v>483</v>
      </c>
      <c r="K62" s="60"/>
      <c r="L62" s="11"/>
      <c r="M62" s="11"/>
      <c r="N62" s="11"/>
      <c r="O62" s="11"/>
      <c r="P62" s="56"/>
      <c r="Q62" s="56"/>
      <c r="R62" s="56"/>
      <c r="S62" s="12"/>
    </row>
    <row r="63" spans="1:19">
      <c r="A63" s="10"/>
      <c r="B63" s="11"/>
      <c r="C63" s="11"/>
      <c r="D63" s="11"/>
      <c r="E63" s="11"/>
      <c r="F63" s="11"/>
      <c r="G63" s="11"/>
      <c r="H63" s="11"/>
      <c r="I63" s="12"/>
      <c r="K63" s="10"/>
      <c r="L63" s="11"/>
      <c r="M63" s="11"/>
      <c r="N63" s="11"/>
      <c r="O63" s="11"/>
      <c r="P63" s="11"/>
      <c r="Q63" s="11"/>
      <c r="R63" s="11"/>
      <c r="S63" s="12"/>
    </row>
    <row r="64" spans="1:19">
      <c r="A64" s="10"/>
      <c r="B64" s="11"/>
      <c r="C64" s="11"/>
      <c r="D64" s="11"/>
      <c r="E64" s="11"/>
      <c r="F64" s="11"/>
      <c r="G64" s="11"/>
      <c r="H64" s="11"/>
      <c r="I64" s="12"/>
      <c r="K64" s="10"/>
      <c r="L64" s="11"/>
      <c r="M64" s="11"/>
      <c r="N64" s="11"/>
      <c r="O64" s="11"/>
      <c r="P64" s="11"/>
      <c r="Q64" s="11"/>
      <c r="R64" s="11"/>
      <c r="S64" s="12"/>
    </row>
    <row r="65" spans="1:19">
      <c r="A65" s="158" t="s">
        <v>491</v>
      </c>
      <c r="B65" s="11"/>
      <c r="C65" s="11"/>
      <c r="D65" s="11"/>
      <c r="E65" s="11"/>
      <c r="F65" s="11"/>
      <c r="G65" s="11"/>
      <c r="H65" s="11"/>
      <c r="I65" s="12"/>
      <c r="K65" s="1" t="s">
        <v>491</v>
      </c>
      <c r="L65" s="11"/>
      <c r="M65" s="11"/>
      <c r="N65" s="11"/>
      <c r="O65" s="11"/>
      <c r="P65" s="11"/>
      <c r="Q65" s="11"/>
      <c r="R65" s="11"/>
      <c r="S65" s="12"/>
    </row>
    <row r="66" spans="1:19">
      <c r="A66" s="60" t="s">
        <v>439</v>
      </c>
      <c r="B66" s="11">
        <v>0.59617139279005271</v>
      </c>
      <c r="C66" s="11">
        <v>0.63428484158498311</v>
      </c>
      <c r="D66" s="11">
        <v>0.56349311043687855</v>
      </c>
      <c r="E66" s="11">
        <v>0.62746865203761759</v>
      </c>
      <c r="F66" s="56">
        <f>AVERAGE(B66:E66)</f>
        <v>0.60535449921238293</v>
      </c>
      <c r="G66" s="56">
        <f>STDEV(B66:E66)</f>
        <v>3.246898919867728E-2</v>
      </c>
      <c r="H66" s="56"/>
      <c r="I66" s="12"/>
      <c r="K66" s="60" t="s">
        <v>488</v>
      </c>
      <c r="L66">
        <v>0.74906964595631553</v>
      </c>
      <c r="M66">
        <v>0.72263409503946618</v>
      </c>
      <c r="N66">
        <v>0.89542099761719207</v>
      </c>
      <c r="O66">
        <v>0.82455016253491997</v>
      </c>
      <c r="P66" s="56">
        <f>AVERAGE(L66:O66)</f>
        <v>0.7979187252869735</v>
      </c>
      <c r="Q66" s="56">
        <f>STDEV(L66:O66)</f>
        <v>7.8038312518925013E-2</v>
      </c>
      <c r="R66" s="56"/>
      <c r="S66" s="12"/>
    </row>
    <row r="67" spans="1:19">
      <c r="A67" s="60" t="s">
        <v>440</v>
      </c>
      <c r="B67" s="11">
        <v>1</v>
      </c>
      <c r="C67" s="11">
        <v>1</v>
      </c>
      <c r="D67" s="11">
        <v>1</v>
      </c>
      <c r="E67" s="11">
        <v>1</v>
      </c>
      <c r="F67" s="56">
        <f>AVERAGE(B67:E67)</f>
        <v>1</v>
      </c>
      <c r="G67" s="56">
        <f>STDEV(B67:E67)</f>
        <v>0</v>
      </c>
      <c r="H67" s="56">
        <f>TTEST(B66:E66,B67:E67,2,2)</f>
        <v>3.1854823265841443E-7</v>
      </c>
      <c r="I67" s="12" t="s">
        <v>483</v>
      </c>
      <c r="K67" s="60" t="s">
        <v>487</v>
      </c>
      <c r="L67" s="11">
        <v>1</v>
      </c>
      <c r="M67" s="11">
        <v>1</v>
      </c>
      <c r="N67" s="11">
        <v>1</v>
      </c>
      <c r="O67" s="11">
        <v>1</v>
      </c>
      <c r="P67" s="56">
        <f>AVERAGE(L67:O67)</f>
        <v>1</v>
      </c>
      <c r="Q67" s="56">
        <f>STDEV(L67:O67)</f>
        <v>0</v>
      </c>
      <c r="R67" s="56">
        <f>TTEST(L66:O66,L67:O67,2,2)</f>
        <v>2.0562832650533897E-3</v>
      </c>
      <c r="S67" s="12" t="s">
        <v>490</v>
      </c>
    </row>
    <row r="68" spans="1:19">
      <c r="A68" s="60" t="s">
        <v>441</v>
      </c>
      <c r="B68" s="11">
        <v>0.67746667859379206</v>
      </c>
      <c r="C68" s="11">
        <v>0.66821703273817801</v>
      </c>
      <c r="D68" s="11">
        <v>0.68390756352908755</v>
      </c>
      <c r="E68" s="11">
        <v>0.67980015673981187</v>
      </c>
      <c r="F68" s="56">
        <f>AVERAGE(B68:E68)</f>
        <v>0.67734785790021734</v>
      </c>
      <c r="G68" s="56">
        <f>STDEV(B68:E68)</f>
        <v>6.6440347689502733E-3</v>
      </c>
      <c r="H68" s="56">
        <f>TTEST(B67:E67,B68:E68,2,2)</f>
        <v>8.0275493347759456E-11</v>
      </c>
      <c r="I68" s="12" t="s">
        <v>483</v>
      </c>
      <c r="K68" s="60" t="s">
        <v>486</v>
      </c>
      <c r="L68">
        <v>0.38344095333085954</v>
      </c>
      <c r="M68">
        <v>0.40959813680154505</v>
      </c>
      <c r="N68">
        <v>0.41560462744168025</v>
      </c>
      <c r="O68">
        <v>0.53983217147853702</v>
      </c>
      <c r="P68" s="56">
        <f>AVERAGE(L68:O68)</f>
        <v>0.43711897226315549</v>
      </c>
      <c r="Q68" s="56">
        <f>STDEV(L68:O68)</f>
        <v>6.9884653601862162E-2</v>
      </c>
      <c r="R68" s="56">
        <f>TTEST(L67:O67,L68:O68,2,2)</f>
        <v>3.6378795052984356E-6</v>
      </c>
      <c r="S68" s="12" t="s">
        <v>484</v>
      </c>
    </row>
    <row r="69" spans="1:19">
      <c r="A69" s="60" t="s">
        <v>442</v>
      </c>
      <c r="B69" s="11">
        <v>0.26641023347347714</v>
      </c>
      <c r="C69" s="11">
        <v>0.36999139199733411</v>
      </c>
      <c r="D69" s="11">
        <v>0.29214385935457576</v>
      </c>
      <c r="E69" s="11">
        <v>0.33219043887147348</v>
      </c>
      <c r="F69" s="56">
        <f>AVERAGE(B69:E69)</f>
        <v>0.31518398092421512</v>
      </c>
      <c r="G69" s="56">
        <f>STDEV(B69:E69)</f>
        <v>4.5470860862688235E-2</v>
      </c>
      <c r="H69" s="56">
        <f>TTEST(B67:E67,B69:E69,2,2)</f>
        <v>8.8830974279597312E-8</v>
      </c>
      <c r="I69" s="12" t="s">
        <v>483</v>
      </c>
      <c r="K69" s="60" t="s">
        <v>485</v>
      </c>
      <c r="L69">
        <v>0.57436896268133997</v>
      </c>
      <c r="M69">
        <v>0.59253427322291796</v>
      </c>
      <c r="N69">
        <v>0.64693405646604396</v>
      </c>
      <c r="O69">
        <v>0.76031012256275599</v>
      </c>
      <c r="P69" s="56">
        <f>AVERAGE(L69:O69)</f>
        <v>0.64353685373326441</v>
      </c>
      <c r="Q69" s="56">
        <f>STDEV(L69:O69)</f>
        <v>8.3731709785516542E-2</v>
      </c>
      <c r="R69" s="56">
        <f>TTEST(L67:O67,L69:O69,2,2)</f>
        <v>1.4375855977892749E-4</v>
      </c>
      <c r="S69" s="12" t="s">
        <v>484</v>
      </c>
    </row>
    <row r="70" spans="1:19">
      <c r="A70" s="60" t="s">
        <v>383</v>
      </c>
      <c r="B70" s="11">
        <v>0.38973074514715106</v>
      </c>
      <c r="C70" s="11">
        <v>0.38623552606003392</v>
      </c>
      <c r="D70" s="11">
        <v>0.2549438161823786</v>
      </c>
      <c r="E70" s="11">
        <v>0.37734130094043877</v>
      </c>
      <c r="F70" s="56">
        <f>AVERAGE(B70:E70)</f>
        <v>0.35206284708250057</v>
      </c>
      <c r="G70" s="56">
        <f>STDEV(B70:E70)</f>
        <v>6.4955751414680296E-2</v>
      </c>
      <c r="H70" s="56">
        <f>TTEST(B67:E67,B70:E70,2,2)</f>
        <v>1.0293693752620155E-6</v>
      </c>
      <c r="I70" s="12" t="s">
        <v>483</v>
      </c>
      <c r="K70" s="60"/>
      <c r="L70" s="11"/>
      <c r="M70" s="11"/>
      <c r="N70" s="11"/>
      <c r="O70" s="11"/>
      <c r="P70" s="56"/>
      <c r="Q70" s="56"/>
      <c r="R70" s="56"/>
      <c r="S70" s="12"/>
    </row>
    <row r="71" spans="1:19">
      <c r="A71" s="10"/>
      <c r="B71" s="11"/>
      <c r="C71" s="11"/>
      <c r="D71" s="11"/>
      <c r="E71" s="11"/>
      <c r="F71" s="11"/>
      <c r="G71" s="11"/>
      <c r="H71" s="11"/>
      <c r="I71" s="12"/>
      <c r="K71" s="10"/>
      <c r="L71" s="11"/>
      <c r="M71" s="11"/>
      <c r="N71" s="11"/>
      <c r="O71" s="11"/>
      <c r="P71" s="11"/>
      <c r="Q71" s="11"/>
      <c r="R71" s="11"/>
      <c r="S71" s="12"/>
    </row>
    <row r="72" spans="1:19">
      <c r="A72" s="10"/>
      <c r="B72" s="11"/>
      <c r="C72" s="11"/>
      <c r="D72" s="11"/>
      <c r="E72" s="11"/>
      <c r="F72" s="11"/>
      <c r="G72" s="11"/>
      <c r="H72" s="11"/>
      <c r="I72" s="12"/>
      <c r="K72" s="10"/>
      <c r="L72" s="11"/>
      <c r="M72" s="11"/>
      <c r="N72" s="11"/>
      <c r="O72" s="11"/>
      <c r="P72" s="11"/>
      <c r="Q72" s="11"/>
      <c r="R72" s="11"/>
      <c r="S72" s="12"/>
    </row>
    <row r="73" spans="1:19">
      <c r="A73" s="158" t="s">
        <v>489</v>
      </c>
      <c r="B73" s="11"/>
      <c r="C73" s="11"/>
      <c r="D73" s="11"/>
      <c r="E73" s="11"/>
      <c r="F73" s="11"/>
      <c r="G73" s="11"/>
      <c r="H73" s="11"/>
      <c r="I73" s="12"/>
      <c r="K73" s="1" t="s">
        <v>489</v>
      </c>
      <c r="L73" s="11"/>
      <c r="M73" s="11"/>
      <c r="N73" s="11"/>
      <c r="O73" s="11"/>
      <c r="P73" s="11"/>
      <c r="Q73" s="11"/>
      <c r="R73" s="11"/>
      <c r="S73" s="12"/>
    </row>
    <row r="74" spans="1:19">
      <c r="A74" s="60" t="s">
        <v>439</v>
      </c>
      <c r="B74">
        <v>0.79946437497420497</v>
      </c>
      <c r="C74">
        <v>0.67344925501139818</v>
      </c>
      <c r="D74">
        <v>0.66718279686525495</v>
      </c>
      <c r="E74">
        <v>0.78722854837990497</v>
      </c>
      <c r="F74" s="56">
        <f>AVERAGE(B74:E74)</f>
        <v>0.73183124380769071</v>
      </c>
      <c r="G74" s="56">
        <f>STDEV(B74:E74)</f>
        <v>7.1253023545514549E-2</v>
      </c>
      <c r="H74" s="56"/>
      <c r="I74" s="12"/>
      <c r="K74" s="60" t="s">
        <v>488</v>
      </c>
      <c r="L74">
        <v>0.89500623769912224</v>
      </c>
      <c r="M74">
        <v>0.87825607052143373</v>
      </c>
      <c r="N74">
        <v>0.83123067153240204</v>
      </c>
      <c r="O74">
        <v>0.90007337388523778</v>
      </c>
      <c r="P74" s="56">
        <f>AVERAGE(L74:O74)</f>
        <v>0.87614158840954903</v>
      </c>
      <c r="Q74" s="56">
        <f>STDEV(L74:O74)</f>
        <v>3.1358501442832948E-2</v>
      </c>
      <c r="R74" s="56"/>
      <c r="S74" s="12"/>
    </row>
    <row r="75" spans="1:19">
      <c r="A75" s="60" t="s">
        <v>440</v>
      </c>
      <c r="B75" s="11">
        <v>1</v>
      </c>
      <c r="C75" s="11">
        <v>1</v>
      </c>
      <c r="D75" s="11">
        <v>1</v>
      </c>
      <c r="E75" s="11">
        <v>1</v>
      </c>
      <c r="F75" s="56">
        <f>AVERAGE(B75:E75)</f>
        <v>1</v>
      </c>
      <c r="G75" s="56">
        <f>STDEV(B75:E75)</f>
        <v>0</v>
      </c>
      <c r="H75" s="56">
        <f>TTEST(B74:E74,B75:E75,2,2)</f>
        <v>2.8483834619545727E-4</v>
      </c>
      <c r="I75" s="12" t="s">
        <v>483</v>
      </c>
      <c r="K75" s="60" t="s">
        <v>487</v>
      </c>
      <c r="L75" s="11">
        <v>1</v>
      </c>
      <c r="M75" s="11">
        <v>1</v>
      </c>
      <c r="N75" s="11">
        <v>1</v>
      </c>
      <c r="O75" s="11">
        <v>1</v>
      </c>
      <c r="P75" s="56">
        <f>AVERAGE(L75:O75)</f>
        <v>1</v>
      </c>
      <c r="Q75" s="56">
        <f>STDEV(L75:O75)</f>
        <v>0</v>
      </c>
      <c r="R75" s="56">
        <f>TTEST(L74:O74,L75:O75,2,2)</f>
        <v>2.1823403313340163E-4</v>
      </c>
      <c r="S75" s="12" t="s">
        <v>484</v>
      </c>
    </row>
    <row r="76" spans="1:19">
      <c r="A76" s="60" t="s">
        <v>441</v>
      </c>
      <c r="B76" s="11">
        <v>0.10371773294873503</v>
      </c>
      <c r="C76" s="11">
        <v>0.14163004305958576</v>
      </c>
      <c r="D76" s="11">
        <v>9.5186701738210824E-2</v>
      </c>
      <c r="E76" s="11">
        <v>0.11655444436787292</v>
      </c>
      <c r="F76" s="56">
        <f>AVERAGE(B76:E76)</f>
        <v>0.11427223052860114</v>
      </c>
      <c r="G76" s="56">
        <f>STDEV(B76:E76)</f>
        <v>2.0242803123257498E-2</v>
      </c>
      <c r="H76" s="56">
        <f>TTEST(B75:E75,B76:E76,2,2)</f>
        <v>1.4998688585863596E-10</v>
      </c>
      <c r="I76" s="12" t="s">
        <v>483</v>
      </c>
      <c r="K76" s="60" t="s">
        <v>486</v>
      </c>
      <c r="L76" s="11">
        <v>0.45715128559654467</v>
      </c>
      <c r="M76" s="11">
        <v>0.49739277680297522</v>
      </c>
      <c r="N76" s="11">
        <v>0.42546333952424242</v>
      </c>
      <c r="O76" s="11">
        <v>0.45973947741488397</v>
      </c>
      <c r="P76" s="56">
        <f>AVERAGE(L76:O76)</f>
        <v>0.45993671983466156</v>
      </c>
      <c r="Q76" s="56">
        <f>STDEV(L76:O76)</f>
        <v>2.9434490551660569E-2</v>
      </c>
      <c r="R76" s="56">
        <f>TTEST(L75:O75,L76:O76,2,2)</f>
        <v>2.732287859486617E-8</v>
      </c>
      <c r="S76" s="12" t="s">
        <v>484</v>
      </c>
    </row>
    <row r="77" spans="1:19">
      <c r="A77" s="60" t="s">
        <v>442</v>
      </c>
      <c r="B77" s="11">
        <v>0.10151194838188969</v>
      </c>
      <c r="C77" s="11">
        <v>0.14163004305958576</v>
      </c>
      <c r="D77" s="11">
        <v>9.0923882094530478E-2</v>
      </c>
      <c r="E77" s="11">
        <v>0.12565924688770611</v>
      </c>
      <c r="F77" s="56">
        <f>AVERAGE(B77:E77)</f>
        <v>0.11493128010592801</v>
      </c>
      <c r="G77" s="56">
        <f>STDEV(B77:E77)</f>
        <v>2.2980766144205418E-2</v>
      </c>
      <c r="H77" s="56">
        <f>TTEST(B75:E75,B77:E77,2,2)</f>
        <v>3.2232690999386671E-10</v>
      </c>
      <c r="I77" s="12" t="s">
        <v>483</v>
      </c>
      <c r="K77" s="60" t="s">
        <v>485</v>
      </c>
      <c r="L77" s="11">
        <v>0.70938402158198854</v>
      </c>
      <c r="M77" s="11">
        <v>0.65606923046303889</v>
      </c>
      <c r="N77" s="11">
        <v>0.64503581883109251</v>
      </c>
      <c r="O77" s="11">
        <v>0.7129182013022296</v>
      </c>
      <c r="P77" s="56">
        <f>AVERAGE(L77:O77)</f>
        <v>0.68085181804458739</v>
      </c>
      <c r="Q77" s="56">
        <f>STDEV(L77:O77)</f>
        <v>3.530487228331651E-2</v>
      </c>
      <c r="R77" s="56">
        <f>TTEST(L75:O75,L77:O77,2,2)</f>
        <v>1.842622133219184E-6</v>
      </c>
      <c r="S77" s="12" t="s">
        <v>484</v>
      </c>
    </row>
    <row r="78" spans="1:19" ht="14" thickBot="1">
      <c r="A78" s="63" t="s">
        <v>383</v>
      </c>
      <c r="B78" s="17">
        <v>0.15864681307695488</v>
      </c>
      <c r="C78" s="17">
        <v>0.20504628127818977</v>
      </c>
      <c r="D78" s="17">
        <v>9.3359004257396128E-2</v>
      </c>
      <c r="E78" s="17">
        <v>0.12425663706051897</v>
      </c>
      <c r="F78" s="64">
        <f>AVERAGE(B78:E78)</f>
        <v>0.14532718391826493</v>
      </c>
      <c r="G78" s="64">
        <f>STDEV(B78:E78)</f>
        <v>4.7918134189323391E-2</v>
      </c>
      <c r="H78" s="64">
        <f>TTEST(B75:E75,B78:E78,2,2)</f>
        <v>3.2356448011876553E-8</v>
      </c>
      <c r="I78" s="19" t="s">
        <v>483</v>
      </c>
      <c r="K78" s="63"/>
      <c r="L78" s="17"/>
      <c r="M78" s="17"/>
      <c r="N78" s="17"/>
      <c r="O78" s="17"/>
      <c r="P78" s="64"/>
      <c r="Q78" s="64"/>
      <c r="R78" s="64"/>
      <c r="S78" s="19"/>
    </row>
  </sheetData>
  <phoneticPr fontId="1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zoomScale="75" zoomScaleNormal="75" zoomScalePageLayoutView="75" workbookViewId="0">
      <selection activeCell="H4" sqref="H4:J5"/>
    </sheetView>
  </sheetViews>
  <sheetFormatPr baseColWidth="10" defaultRowHeight="13" x14ac:dyDescent="0"/>
  <cols>
    <col min="1" max="1" width="15.140625" bestFit="1" customWidth="1"/>
  </cols>
  <sheetData>
    <row r="1" spans="1:16" ht="14" thickBot="1"/>
    <row r="2" spans="1:16">
      <c r="A2" s="159" t="s">
        <v>518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9"/>
    </row>
    <row r="3" spans="1:16">
      <c r="A3" s="176"/>
      <c r="B3" s="259" t="s">
        <v>439</v>
      </c>
      <c r="C3" s="259"/>
      <c r="D3" s="259"/>
      <c r="E3" s="259" t="s">
        <v>440</v>
      </c>
      <c r="F3" s="259"/>
      <c r="G3" s="259"/>
      <c r="H3" s="259" t="s">
        <v>441</v>
      </c>
      <c r="I3" s="259"/>
      <c r="J3" s="259"/>
      <c r="K3" s="259" t="s">
        <v>442</v>
      </c>
      <c r="L3" s="259"/>
      <c r="M3" s="259"/>
      <c r="N3" s="259" t="s">
        <v>383</v>
      </c>
      <c r="O3" s="259"/>
      <c r="P3" s="260"/>
    </row>
    <row r="4" spans="1:16">
      <c r="A4" s="44" t="s">
        <v>519</v>
      </c>
      <c r="B4" s="47">
        <v>0.20931749999999999</v>
      </c>
      <c r="C4" s="47">
        <v>0.2498418</v>
      </c>
      <c r="D4" s="47">
        <v>0.1943542</v>
      </c>
      <c r="E4" s="47">
        <v>1</v>
      </c>
      <c r="F4" s="47">
        <v>1</v>
      </c>
      <c r="G4" s="47">
        <v>1</v>
      </c>
      <c r="H4" s="47">
        <v>0.5811191</v>
      </c>
      <c r="I4" s="47">
        <v>0.5418809</v>
      </c>
      <c r="J4" s="47">
        <v>0.63280420000000004</v>
      </c>
      <c r="K4" s="47">
        <v>0.4196474</v>
      </c>
      <c r="L4" s="47">
        <v>0.37241649999999998</v>
      </c>
      <c r="M4" s="47">
        <v>0.40681420000000001</v>
      </c>
      <c r="N4" s="47">
        <v>0.48207990000000001</v>
      </c>
      <c r="O4" s="47">
        <v>0.38273639999999998</v>
      </c>
      <c r="P4" s="67">
        <v>0.41978110000000002</v>
      </c>
    </row>
    <row r="5" spans="1:16">
      <c r="A5" s="44" t="s">
        <v>520</v>
      </c>
      <c r="B5" s="47">
        <v>0.52056239999999998</v>
      </c>
      <c r="C5" s="47">
        <v>0.51965130000000004</v>
      </c>
      <c r="D5" s="47">
        <v>0.54659069999999998</v>
      </c>
      <c r="E5" s="47">
        <v>1</v>
      </c>
      <c r="F5" s="47">
        <v>1</v>
      </c>
      <c r="G5" s="47">
        <v>1</v>
      </c>
      <c r="H5" s="47">
        <v>0.67970090000000005</v>
      </c>
      <c r="I5" s="47">
        <v>0.75879560000000001</v>
      </c>
      <c r="J5" s="47">
        <v>0.67036169999999995</v>
      </c>
      <c r="K5" s="47">
        <v>0.68211849999999996</v>
      </c>
      <c r="L5" s="47">
        <v>0.74990109999999999</v>
      </c>
      <c r="M5" s="47">
        <v>0.75009159999999997</v>
      </c>
      <c r="N5" s="47">
        <v>0.78468599999999999</v>
      </c>
      <c r="O5" s="47">
        <v>0.71376200000000001</v>
      </c>
      <c r="P5" s="67">
        <v>0.72361500000000001</v>
      </c>
    </row>
    <row r="6" spans="1:16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2"/>
    </row>
    <row r="7" spans="1:16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2"/>
    </row>
    <row r="8" spans="1:16">
      <c r="A8" s="10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2"/>
    </row>
    <row r="9" spans="1:16">
      <c r="A9" s="10"/>
      <c r="B9" s="11"/>
      <c r="C9" s="11"/>
      <c r="D9" s="11"/>
      <c r="E9" s="178" t="s">
        <v>521</v>
      </c>
      <c r="F9" s="11"/>
      <c r="G9" s="178" t="s">
        <v>521</v>
      </c>
      <c r="H9" s="11"/>
      <c r="I9" s="178" t="s">
        <v>521</v>
      </c>
      <c r="J9" s="11"/>
      <c r="K9" s="11"/>
      <c r="L9" s="11"/>
      <c r="M9" s="11"/>
      <c r="N9" s="11"/>
      <c r="O9" s="11"/>
      <c r="P9" s="12"/>
    </row>
    <row r="10" spans="1:16">
      <c r="A10" s="10"/>
      <c r="B10" s="11"/>
      <c r="C10" s="11"/>
      <c r="D10" s="11" t="s">
        <v>441</v>
      </c>
      <c r="E10" s="11"/>
      <c r="F10" s="11" t="s">
        <v>442</v>
      </c>
      <c r="G10" s="11"/>
      <c r="H10" s="11" t="s">
        <v>383</v>
      </c>
      <c r="I10" s="11"/>
      <c r="J10" s="11"/>
      <c r="K10" s="11"/>
      <c r="L10" s="11"/>
      <c r="M10" s="11"/>
      <c r="N10" s="11"/>
      <c r="O10" s="11"/>
      <c r="P10" s="12"/>
    </row>
    <row r="11" spans="1:16">
      <c r="A11" s="10"/>
      <c r="B11" s="11"/>
      <c r="C11" s="11" t="s">
        <v>519</v>
      </c>
      <c r="D11" s="11">
        <f>TTEST(E4:G4,H4:J4,2,2)</f>
        <v>9.4896196202165579E-5</v>
      </c>
      <c r="E11" s="11" t="s">
        <v>358</v>
      </c>
      <c r="F11" s="11">
        <f>TTEST(E4:G4,K4:M4,2,2)</f>
        <v>1.8187046243166479E-6</v>
      </c>
      <c r="G11" s="11" t="s">
        <v>358</v>
      </c>
      <c r="H11" s="11">
        <f>TTEST(E4:G4,N4:P4,2,2)</f>
        <v>3.8947136207425172E-5</v>
      </c>
      <c r="I11" s="11" t="s">
        <v>358</v>
      </c>
      <c r="J11" s="11"/>
      <c r="K11" s="11"/>
      <c r="L11" s="11"/>
      <c r="M11" s="11"/>
      <c r="N11" s="11"/>
      <c r="O11" s="11"/>
      <c r="P11" s="12"/>
    </row>
    <row r="12" spans="1:16" ht="14" thickBot="1">
      <c r="A12" s="14"/>
      <c r="B12" s="17"/>
      <c r="C12" s="17" t="s">
        <v>520</v>
      </c>
      <c r="D12" s="17">
        <f>TTEST(E5:G5,H5:J5,2,2)</f>
        <v>4.5006175607329558E-4</v>
      </c>
      <c r="E12" s="17" t="s">
        <v>358</v>
      </c>
      <c r="F12" s="17">
        <f>TTEST(E5:G5,K5:M5,2,2)</f>
        <v>2.7202480446113486E-4</v>
      </c>
      <c r="G12" s="17" t="s">
        <v>358</v>
      </c>
      <c r="H12" s="17">
        <f>TTEST(E5:G5,N5:P5,2,2)</f>
        <v>3.0618805341027928E-4</v>
      </c>
      <c r="I12" s="17" t="s">
        <v>358</v>
      </c>
      <c r="J12" s="17"/>
      <c r="K12" s="17"/>
      <c r="L12" s="17"/>
      <c r="M12" s="17"/>
      <c r="N12" s="17"/>
      <c r="O12" s="17"/>
      <c r="P12" s="19"/>
    </row>
    <row r="17" spans="1:17" ht="14" thickBot="1"/>
    <row r="18" spans="1:17">
      <c r="A18" s="159" t="s">
        <v>0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9"/>
    </row>
    <row r="19" spans="1:17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2"/>
    </row>
    <row r="20" spans="1:17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2"/>
    </row>
    <row r="21" spans="1:17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/>
    </row>
    <row r="22" spans="1:17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2"/>
    </row>
    <row r="23" spans="1:17">
      <c r="A23" s="261" t="s">
        <v>229</v>
      </c>
      <c r="B23" s="262"/>
      <c r="C23" s="11"/>
      <c r="D23" s="11"/>
      <c r="E23" s="11"/>
      <c r="F23" s="180" t="s">
        <v>49</v>
      </c>
      <c r="G23" s="180" t="s">
        <v>230</v>
      </c>
      <c r="H23" s="11"/>
      <c r="I23" s="11"/>
      <c r="J23" s="11"/>
      <c r="K23" s="11"/>
      <c r="L23" s="11"/>
      <c r="M23" s="11"/>
      <c r="N23" s="11"/>
      <c r="O23" s="11"/>
      <c r="P23" s="11"/>
      <c r="Q23" s="12"/>
    </row>
    <row r="24" spans="1:17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2"/>
    </row>
    <row r="25" spans="1:17">
      <c r="A25" s="181" t="s">
        <v>522</v>
      </c>
      <c r="B25" s="47">
        <v>8.8250000000000011</v>
      </c>
      <c r="C25" s="47">
        <v>7.8710000000000004</v>
      </c>
      <c r="D25" s="47">
        <v>6.5410000000000004</v>
      </c>
      <c r="E25" s="47">
        <v>4.6879999999999997</v>
      </c>
      <c r="F25" s="11">
        <f>AVERAGE(B25:E25)</f>
        <v>6.9812500000000002</v>
      </c>
      <c r="G25" s="11">
        <f>STDEV(B25:E25)</f>
        <v>1.792938440103286</v>
      </c>
      <c r="H25" s="11"/>
      <c r="I25" s="11"/>
      <c r="J25" s="11"/>
      <c r="K25" s="11"/>
      <c r="L25" s="11"/>
      <c r="M25" s="11"/>
      <c r="N25" s="11"/>
      <c r="O25" s="11"/>
      <c r="P25" s="11"/>
      <c r="Q25" s="12"/>
    </row>
    <row r="26" spans="1:17">
      <c r="A26" s="181" t="s">
        <v>487</v>
      </c>
      <c r="B26" s="11">
        <v>52.355000000000004</v>
      </c>
      <c r="C26" s="11">
        <v>48.639000000000003</v>
      </c>
      <c r="D26" s="11">
        <v>46.256</v>
      </c>
      <c r="E26" s="11">
        <v>57.207000000000001</v>
      </c>
      <c r="F26" s="11">
        <f>AVERAGE(B26:E26)</f>
        <v>51.114249999999998</v>
      </c>
      <c r="G26" s="11">
        <f>STDEV(B26:E26)</f>
        <v>4.7746036048381368</v>
      </c>
      <c r="H26" s="56">
        <f>TTEST(A25:E25,A26:E26,2,2)</f>
        <v>2.3846277543935443E-6</v>
      </c>
      <c r="I26" s="11" t="s">
        <v>358</v>
      </c>
      <c r="J26" s="11"/>
      <c r="K26" s="11"/>
      <c r="L26" s="11"/>
      <c r="M26" s="11"/>
      <c r="N26" s="11"/>
      <c r="O26" s="11"/>
      <c r="P26" s="11"/>
      <c r="Q26" s="12"/>
    </row>
    <row r="27" spans="1:17">
      <c r="A27" s="181" t="s">
        <v>523</v>
      </c>
      <c r="B27" s="11">
        <v>30.178999999999998</v>
      </c>
      <c r="C27" s="11">
        <v>24.925000000000001</v>
      </c>
      <c r="D27" s="11">
        <v>21.562999999999999</v>
      </c>
      <c r="E27" s="11">
        <v>29.105</v>
      </c>
      <c r="F27" s="11">
        <f>AVERAGE(B27:E27)</f>
        <v>26.443000000000001</v>
      </c>
      <c r="G27" s="11">
        <f>STDEV(B27:E27)</f>
        <v>3.9649575029248401</v>
      </c>
      <c r="H27" s="56">
        <f>TTEST(A26:E26,A27:E27,2,2)</f>
        <v>2.1060045798394791E-4</v>
      </c>
      <c r="I27" s="11" t="s">
        <v>524</v>
      </c>
      <c r="J27" s="11"/>
      <c r="K27" s="11"/>
      <c r="L27" s="11"/>
      <c r="M27" s="11"/>
      <c r="N27" s="11"/>
      <c r="O27" s="11"/>
      <c r="P27" s="11"/>
      <c r="Q27" s="12"/>
    </row>
    <row r="28" spans="1:17">
      <c r="A28" s="181" t="s">
        <v>525</v>
      </c>
      <c r="B28" s="11">
        <v>34.619</v>
      </c>
      <c r="C28" s="11">
        <v>33.259</v>
      </c>
      <c r="D28" s="11">
        <v>29.652000000000001</v>
      </c>
      <c r="E28" s="11">
        <v>35.868000000000002</v>
      </c>
      <c r="F28" s="11">
        <f>AVERAGE(B28:E28)</f>
        <v>33.349499999999999</v>
      </c>
      <c r="G28" s="11">
        <f>STDEV(B28:E28)</f>
        <v>2.6854030734075414</v>
      </c>
      <c r="H28" s="56">
        <f>TTEST(A26:E26,A28:E28,2,2)</f>
        <v>6.3860323769800403E-4</v>
      </c>
      <c r="I28" s="11" t="s">
        <v>524</v>
      </c>
      <c r="J28" s="11"/>
      <c r="K28" s="11"/>
      <c r="L28" s="11"/>
      <c r="M28" s="11"/>
      <c r="N28" s="11"/>
      <c r="O28" s="11"/>
      <c r="P28" s="11"/>
      <c r="Q28" s="12"/>
    </row>
    <row r="29" spans="1:17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2"/>
    </row>
    <row r="30" spans="1:17">
      <c r="A30" s="182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2"/>
    </row>
    <row r="31" spans="1:17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2"/>
    </row>
    <row r="32" spans="1:17">
      <c r="A32" s="158" t="s">
        <v>526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2"/>
    </row>
    <row r="33" spans="1:17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2"/>
    </row>
    <row r="34" spans="1:17">
      <c r="A34" s="10" t="s">
        <v>527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2"/>
    </row>
    <row r="35" spans="1:17">
      <c r="A35" s="10"/>
      <c r="B35" s="183" t="s">
        <v>528</v>
      </c>
      <c r="C35" s="183" t="s">
        <v>462</v>
      </c>
      <c r="D35" s="183" t="s">
        <v>463</v>
      </c>
      <c r="E35" s="183" t="s">
        <v>464</v>
      </c>
      <c r="F35" s="183" t="s">
        <v>465</v>
      </c>
      <c r="G35" s="183" t="s">
        <v>466</v>
      </c>
      <c r="H35" s="20" t="s">
        <v>529</v>
      </c>
      <c r="I35" s="20" t="s">
        <v>530</v>
      </c>
      <c r="J35" s="11"/>
      <c r="K35" s="11"/>
      <c r="L35" s="11"/>
      <c r="M35" s="11"/>
      <c r="N35" s="11"/>
      <c r="O35" s="11"/>
      <c r="P35" s="11"/>
      <c r="Q35" s="12"/>
    </row>
    <row r="36" spans="1:17">
      <c r="A36" s="181" t="s">
        <v>522</v>
      </c>
      <c r="B36" s="11">
        <v>43.156999999999996</v>
      </c>
      <c r="C36" s="11">
        <v>43.12</v>
      </c>
      <c r="D36" s="23">
        <v>49.661999999999999</v>
      </c>
      <c r="E36" s="23">
        <v>44.588999999999999</v>
      </c>
      <c r="F36" s="11">
        <v>56.158999999999999</v>
      </c>
      <c r="G36" s="11">
        <v>43.686</v>
      </c>
      <c r="H36" s="11">
        <f>AVERAGE(B36:G36)</f>
        <v>46.728833333333334</v>
      </c>
      <c r="I36" s="11">
        <f>STDEV(B36:H36)</f>
        <v>4.7810546750226104</v>
      </c>
      <c r="J36" s="11"/>
      <c r="K36" s="11"/>
      <c r="L36" s="11"/>
      <c r="M36" s="11"/>
      <c r="N36" s="11"/>
      <c r="O36" s="11"/>
      <c r="P36" s="11"/>
      <c r="Q36" s="12"/>
    </row>
    <row r="37" spans="1:17">
      <c r="A37" s="181" t="s">
        <v>487</v>
      </c>
      <c r="B37" s="11">
        <v>2.4670000000000001</v>
      </c>
      <c r="C37" s="11">
        <v>3.0990000000000002</v>
      </c>
      <c r="D37" s="11">
        <v>2.8450000000000002</v>
      </c>
      <c r="E37" s="23">
        <v>5.2539999999999996</v>
      </c>
      <c r="F37" s="11">
        <v>6.3979999999999997</v>
      </c>
      <c r="G37" s="11">
        <v>7.0209999999999999</v>
      </c>
      <c r="H37" s="11">
        <f>AVERAGE(B37:G37)</f>
        <v>4.5140000000000002</v>
      </c>
      <c r="I37" s="11">
        <f>STDEV(B37:H37)</f>
        <v>1.7962971172201236</v>
      </c>
      <c r="J37" s="11">
        <f>TTEST(B36:G36,B37:G37,2,2)</f>
        <v>4.6357791844800767E-9</v>
      </c>
      <c r="K37" s="11" t="s">
        <v>524</v>
      </c>
      <c r="L37" s="11"/>
      <c r="M37" s="11"/>
      <c r="N37" s="11"/>
      <c r="O37" s="11"/>
      <c r="P37" s="11"/>
      <c r="Q37" s="12"/>
    </row>
    <row r="38" spans="1:17">
      <c r="A38" s="181" t="s">
        <v>523</v>
      </c>
      <c r="B38" s="11">
        <v>2.9249999999999998</v>
      </c>
      <c r="C38" s="11">
        <v>3.8650000000000002</v>
      </c>
      <c r="D38" s="11">
        <v>6.6120000000000001</v>
      </c>
      <c r="E38" s="23">
        <v>9.5860000000000003</v>
      </c>
      <c r="F38" s="11">
        <v>11.256</v>
      </c>
      <c r="G38" s="11">
        <v>7.2560000000000002</v>
      </c>
      <c r="H38" s="11">
        <f>AVERAGE(B38:G38)</f>
        <v>6.916666666666667</v>
      </c>
      <c r="I38" s="11">
        <f>STDEV(B38:H38)</f>
        <v>2.9271486505167847</v>
      </c>
      <c r="J38" s="11">
        <f>TTEST(B37:G37,B38:G38,2,2)</f>
        <v>0.14880371393312986</v>
      </c>
      <c r="K38" s="11" t="s">
        <v>531</v>
      </c>
      <c r="L38" s="11"/>
      <c r="M38" s="11"/>
      <c r="N38" s="11"/>
      <c r="O38" s="11"/>
      <c r="P38" s="11"/>
      <c r="Q38" s="12"/>
    </row>
    <row r="39" spans="1:17">
      <c r="A39" s="181" t="s">
        <v>525</v>
      </c>
      <c r="B39" s="11">
        <v>3.161</v>
      </c>
      <c r="C39" s="11">
        <v>5.7489999999999997</v>
      </c>
      <c r="D39" s="11">
        <v>2.395</v>
      </c>
      <c r="E39" s="23">
        <v>6.5869999999999997</v>
      </c>
      <c r="F39" s="11">
        <v>9.5459999999999994</v>
      </c>
      <c r="G39" s="11">
        <v>8.1419999999999995</v>
      </c>
      <c r="H39" s="11">
        <f>AVERAGE(B39:G39)</f>
        <v>5.93</v>
      </c>
      <c r="I39" s="11">
        <f>STDEV(B39:H39)</f>
        <v>2.5362832386519178</v>
      </c>
      <c r="J39" s="11">
        <f>TTEST(B37:G37,B39:G39,2,2)</f>
        <v>0.33232993442698244</v>
      </c>
      <c r="K39" s="11" t="s">
        <v>531</v>
      </c>
      <c r="L39" s="11"/>
      <c r="M39" s="11"/>
      <c r="N39" s="11"/>
      <c r="O39" s="11"/>
      <c r="P39" s="11"/>
      <c r="Q39" s="12"/>
    </row>
    <row r="40" spans="1:17">
      <c r="A40" s="10"/>
      <c r="B40" s="11"/>
      <c r="C40" s="11"/>
      <c r="D40" s="11"/>
      <c r="E40" s="23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2"/>
    </row>
    <row r="41" spans="1:17">
      <c r="A41" s="184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2"/>
    </row>
    <row r="42" spans="1:17">
      <c r="A42" s="176"/>
      <c r="B42" s="259" t="s">
        <v>532</v>
      </c>
      <c r="C42" s="259"/>
      <c r="D42" s="259"/>
      <c r="E42" s="259"/>
      <c r="F42" s="259" t="s">
        <v>533</v>
      </c>
      <c r="G42" s="259"/>
      <c r="H42" s="259"/>
      <c r="I42" s="259"/>
      <c r="J42" s="259" t="s">
        <v>534</v>
      </c>
      <c r="K42" s="259"/>
      <c r="L42" s="259"/>
      <c r="M42" s="259"/>
      <c r="N42" s="259" t="s">
        <v>535</v>
      </c>
      <c r="O42" s="259"/>
      <c r="P42" s="259"/>
      <c r="Q42" s="260"/>
    </row>
    <row r="43" spans="1:17">
      <c r="A43" s="185" t="s">
        <v>519</v>
      </c>
      <c r="B43" s="47">
        <v>0.2092609</v>
      </c>
      <c r="C43" s="47">
        <v>0.1695564</v>
      </c>
      <c r="D43" s="47">
        <v>0.2427484</v>
      </c>
      <c r="E43" s="47">
        <v>0.18409</v>
      </c>
      <c r="F43" s="47">
        <v>1</v>
      </c>
      <c r="G43" s="47">
        <v>1</v>
      </c>
      <c r="H43" s="47">
        <v>1</v>
      </c>
      <c r="I43" s="47">
        <v>1</v>
      </c>
      <c r="J43" s="47">
        <v>0.64677720000000005</v>
      </c>
      <c r="K43" s="47">
        <v>0.65231499999999998</v>
      </c>
      <c r="L43" s="47">
        <v>0.64335600000000004</v>
      </c>
      <c r="M43" s="47">
        <v>0.57130599999999998</v>
      </c>
      <c r="N43" s="47">
        <v>0.66184489999999996</v>
      </c>
      <c r="O43" s="47">
        <v>0.61518110000000004</v>
      </c>
      <c r="P43" s="47">
        <v>0.54653810000000003</v>
      </c>
      <c r="Q43" s="67">
        <v>0.72569839999999997</v>
      </c>
    </row>
    <row r="44" spans="1:17">
      <c r="A44" s="185" t="s">
        <v>520</v>
      </c>
      <c r="B44" s="47">
        <v>0.54509200000000002</v>
      </c>
      <c r="C44" s="47">
        <v>0.56295899999999999</v>
      </c>
      <c r="D44" s="47">
        <v>0.52364100000000002</v>
      </c>
      <c r="E44" s="47">
        <v>0.4312184</v>
      </c>
      <c r="F44" s="47">
        <v>1</v>
      </c>
      <c r="G44" s="47">
        <v>1</v>
      </c>
      <c r="H44" s="47">
        <v>1</v>
      </c>
      <c r="I44" s="47">
        <v>1</v>
      </c>
      <c r="J44" s="47">
        <v>0.67447400000000002</v>
      </c>
      <c r="K44" s="47">
        <v>0.75310100000000002</v>
      </c>
      <c r="L44" s="47">
        <v>0.77021099999999998</v>
      </c>
      <c r="M44" s="47">
        <v>0.83736180000000004</v>
      </c>
      <c r="N44" s="47">
        <v>0.85632200000000003</v>
      </c>
      <c r="O44" s="47">
        <v>0.81236589999999997</v>
      </c>
      <c r="P44" s="47">
        <v>0.85463199999999995</v>
      </c>
      <c r="Q44" s="67">
        <v>0.92365149999999996</v>
      </c>
    </row>
    <row r="45" spans="1:17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2"/>
    </row>
    <row r="46" spans="1:17">
      <c r="A46" s="10"/>
      <c r="B46" s="11"/>
      <c r="C46" s="11"/>
      <c r="D46" s="178" t="s">
        <v>521</v>
      </c>
      <c r="E46" s="11"/>
      <c r="F46" s="178" t="s">
        <v>521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2"/>
    </row>
    <row r="47" spans="1:17">
      <c r="A47" s="10"/>
      <c r="B47" s="11"/>
      <c r="C47" s="11" t="s">
        <v>536</v>
      </c>
      <c r="D47" s="11"/>
      <c r="E47" s="11" t="s">
        <v>537</v>
      </c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2"/>
    </row>
    <row r="48" spans="1:17">
      <c r="A48" s="10"/>
      <c r="B48" s="11" t="s">
        <v>519</v>
      </c>
      <c r="C48" s="11">
        <v>1.2074682016859074E-6</v>
      </c>
      <c r="D48" s="11" t="s">
        <v>358</v>
      </c>
      <c r="E48" s="11">
        <v>7.3261122030642809E-5</v>
      </c>
      <c r="F48" s="11" t="s">
        <v>358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2"/>
    </row>
    <row r="49" spans="1:19" ht="14" thickBot="1">
      <c r="A49" s="14"/>
      <c r="B49" s="17" t="s">
        <v>520</v>
      </c>
      <c r="C49" s="17">
        <v>9.4894954071710351E-4</v>
      </c>
      <c r="D49" s="17" t="s">
        <v>358</v>
      </c>
      <c r="E49" s="17">
        <v>1.4100700285417176E-3</v>
      </c>
      <c r="F49" s="17" t="s">
        <v>227</v>
      </c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9"/>
    </row>
    <row r="50" spans="1:19" ht="16" thickBot="1">
      <c r="K50" s="73"/>
      <c r="L50" s="73"/>
      <c r="M50" s="73"/>
      <c r="N50" s="73"/>
    </row>
    <row r="51" spans="1:19">
      <c r="A51" s="159" t="s">
        <v>1</v>
      </c>
      <c r="B51" s="8" t="s">
        <v>89</v>
      </c>
      <c r="C51" s="8"/>
      <c r="D51" s="8"/>
      <c r="E51" s="8"/>
      <c r="F51" s="8"/>
      <c r="G51" s="8"/>
      <c r="H51" s="8"/>
      <c r="I51" s="9"/>
      <c r="K51" s="159" t="s">
        <v>622</v>
      </c>
      <c r="L51" s="8"/>
      <c r="M51" s="8"/>
      <c r="N51" s="8"/>
      <c r="O51" s="8"/>
      <c r="P51" s="8"/>
      <c r="Q51" s="8"/>
      <c r="R51" s="8"/>
      <c r="S51" s="9"/>
    </row>
    <row r="52" spans="1:19">
      <c r="A52" s="10"/>
      <c r="B52" s="11"/>
      <c r="C52" s="11"/>
      <c r="D52" s="11"/>
      <c r="E52" s="11"/>
      <c r="F52" s="11"/>
      <c r="G52" s="11"/>
      <c r="H52" s="11"/>
      <c r="I52" s="12"/>
      <c r="K52" s="10"/>
      <c r="L52" s="54" t="s">
        <v>500</v>
      </c>
      <c r="M52" s="54" t="s">
        <v>499</v>
      </c>
      <c r="N52" s="54" t="s">
        <v>498</v>
      </c>
      <c r="O52" s="54" t="s">
        <v>190</v>
      </c>
      <c r="P52" s="55" t="s">
        <v>497</v>
      </c>
      <c r="Q52" s="55" t="s">
        <v>496</v>
      </c>
      <c r="R52" s="55" t="s">
        <v>495</v>
      </c>
      <c r="S52" s="12"/>
    </row>
    <row r="53" spans="1:19">
      <c r="A53" s="10"/>
      <c r="B53" s="11" t="s">
        <v>203</v>
      </c>
      <c r="C53" s="11" t="s">
        <v>90</v>
      </c>
      <c r="D53" s="11" t="s">
        <v>91</v>
      </c>
      <c r="E53" s="11" t="s">
        <v>92</v>
      </c>
      <c r="F53" s="11" t="s">
        <v>204</v>
      </c>
      <c r="G53" s="11" t="s">
        <v>93</v>
      </c>
      <c r="H53" s="11" t="s">
        <v>94</v>
      </c>
      <c r="I53" s="12" t="s">
        <v>95</v>
      </c>
      <c r="K53" s="1" t="s">
        <v>494</v>
      </c>
      <c r="L53" s="11"/>
      <c r="M53" s="11"/>
      <c r="N53" s="11"/>
      <c r="O53" s="11"/>
      <c r="P53" s="11"/>
      <c r="Q53" s="11"/>
      <c r="R53" s="11"/>
      <c r="S53" s="12"/>
    </row>
    <row r="54" spans="1:19">
      <c r="A54" s="10"/>
      <c r="B54" s="11">
        <v>0.34399999999999997</v>
      </c>
      <c r="C54" s="11">
        <v>9.6000000000000002E-2</v>
      </c>
      <c r="D54" s="11">
        <v>7.8E-2</v>
      </c>
      <c r="E54" s="11">
        <v>0.08</v>
      </c>
      <c r="F54" s="11">
        <v>0.158</v>
      </c>
      <c r="G54" s="11">
        <v>7.5999999999999998E-2</v>
      </c>
      <c r="H54" s="11">
        <v>7.0000000000000007E-2</v>
      </c>
      <c r="I54" s="12">
        <v>7.3999999999999996E-2</v>
      </c>
      <c r="K54" s="60" t="s">
        <v>439</v>
      </c>
      <c r="L54" s="11">
        <v>2.912621E-2</v>
      </c>
      <c r="M54" s="11">
        <v>3.7313430000000002E-2</v>
      </c>
      <c r="N54" s="11">
        <v>2.4242420000000001E-2</v>
      </c>
      <c r="O54" s="11">
        <v>2.5974029999999999E-2</v>
      </c>
      <c r="P54" s="56">
        <f>AVERAGE(L54:O54)</f>
        <v>2.9164022499999998E-2</v>
      </c>
      <c r="Q54" s="56">
        <f>STDEV(L54:O54)</f>
        <v>5.796909972973413E-3</v>
      </c>
      <c r="R54" s="56"/>
      <c r="S54" s="12"/>
    </row>
    <row r="55" spans="1:19">
      <c r="A55" s="10"/>
      <c r="B55" s="11">
        <v>0.32200000000000001</v>
      </c>
      <c r="C55" s="11">
        <v>0.12</v>
      </c>
      <c r="D55" s="11">
        <v>7.5999999999999998E-2</v>
      </c>
      <c r="E55" s="11">
        <v>8.5000000000000006E-2</v>
      </c>
      <c r="F55" s="11">
        <v>0.156</v>
      </c>
      <c r="G55" s="11">
        <v>7.3999999999999996E-2</v>
      </c>
      <c r="H55" s="11">
        <v>6.8000000000000005E-2</v>
      </c>
      <c r="I55" s="12">
        <v>7.5999999999999998E-2</v>
      </c>
      <c r="K55" s="60" t="s">
        <v>440</v>
      </c>
      <c r="L55" s="11">
        <v>1</v>
      </c>
      <c r="M55" s="11">
        <v>1</v>
      </c>
      <c r="N55" s="11">
        <v>1</v>
      </c>
      <c r="O55" s="11">
        <v>1</v>
      </c>
      <c r="P55" s="56">
        <f>AVERAGE(L55:O55)</f>
        <v>1</v>
      </c>
      <c r="Q55" s="56">
        <f>STDEV(L55:O55)</f>
        <v>0</v>
      </c>
      <c r="R55" s="56">
        <f>TTEST(L54:O54,L55:O55,2,2)</f>
        <v>4.7793297244822733E-14</v>
      </c>
      <c r="S55" s="12" t="s">
        <v>484</v>
      </c>
    </row>
    <row r="56" spans="1:19">
      <c r="A56" s="10"/>
      <c r="B56" s="11">
        <v>0.36499999999999999</v>
      </c>
      <c r="C56" s="11">
        <v>0.10299999999999999</v>
      </c>
      <c r="D56" s="11">
        <v>8.5000000000000006E-2</v>
      </c>
      <c r="E56" s="11">
        <v>8.3000000000000004E-2</v>
      </c>
      <c r="F56" s="11">
        <v>0.14499999999999999</v>
      </c>
      <c r="G56" s="11">
        <v>7.8E-2</v>
      </c>
      <c r="H56" s="11">
        <v>7.3999999999999996E-2</v>
      </c>
      <c r="I56" s="12">
        <v>7.2999999999999995E-2</v>
      </c>
      <c r="K56" s="60" t="s">
        <v>442</v>
      </c>
      <c r="L56" s="11">
        <v>0.71844660000000005</v>
      </c>
      <c r="M56" s="11">
        <v>0.70895520000000001</v>
      </c>
      <c r="N56" s="11">
        <v>0.66666669999999995</v>
      </c>
      <c r="O56" s="11">
        <v>0.68181820000000004</v>
      </c>
      <c r="P56" s="56">
        <f>AVERAGE(L56:O56)</f>
        <v>0.69397167500000001</v>
      </c>
      <c r="Q56" s="56">
        <f>STDEV(L56:O56)</f>
        <v>2.3922072022210677E-2</v>
      </c>
      <c r="R56" s="56">
        <f>TTEST(L55:O55,L56:O56,2,2)</f>
        <v>2.3493304615622664E-7</v>
      </c>
      <c r="S56" s="12" t="s">
        <v>484</v>
      </c>
    </row>
    <row r="57" spans="1:19">
      <c r="A57" s="10"/>
      <c r="B57" s="11"/>
      <c r="C57" s="11"/>
      <c r="D57" s="11"/>
      <c r="E57" s="11"/>
      <c r="F57" s="11"/>
      <c r="G57" s="11"/>
      <c r="H57" s="11"/>
      <c r="I57" s="12"/>
      <c r="K57" s="10"/>
      <c r="L57" s="11"/>
      <c r="M57" s="11"/>
      <c r="N57" s="11"/>
      <c r="O57" s="11"/>
      <c r="P57" s="11"/>
      <c r="Q57" s="11"/>
      <c r="R57" s="11"/>
      <c r="S57" s="12"/>
    </row>
    <row r="58" spans="1:19">
      <c r="A58" s="10" t="s">
        <v>470</v>
      </c>
      <c r="B58" s="11">
        <v>0.30999999999999994</v>
      </c>
      <c r="C58" s="11">
        <v>6.2E-2</v>
      </c>
      <c r="D58" s="11">
        <v>4.3999999999999997E-2</v>
      </c>
      <c r="E58" s="11">
        <v>4.5999999999999999E-2</v>
      </c>
      <c r="F58" s="11">
        <v>0.124</v>
      </c>
      <c r="G58" s="11">
        <v>4.1999999999999996E-2</v>
      </c>
      <c r="H58" s="11">
        <v>3.6000000000000004E-2</v>
      </c>
      <c r="I58" s="12">
        <v>3.9999999999999994E-2</v>
      </c>
      <c r="K58" s="1" t="s">
        <v>493</v>
      </c>
      <c r="L58" s="11"/>
      <c r="M58" s="11"/>
      <c r="N58" s="11"/>
      <c r="O58" s="11"/>
      <c r="P58" s="11"/>
      <c r="Q58" s="11"/>
      <c r="R58" s="11"/>
      <c r="S58" s="12"/>
    </row>
    <row r="59" spans="1:19">
      <c r="A59" s="10">
        <v>3.4000000000000002E-2</v>
      </c>
      <c r="B59" s="11">
        <v>0.28800000000000003</v>
      </c>
      <c r="C59" s="11">
        <v>8.5999999999999993E-2</v>
      </c>
      <c r="D59" s="11">
        <v>4.1999999999999996E-2</v>
      </c>
      <c r="E59" s="11">
        <v>5.1000000000000004E-2</v>
      </c>
      <c r="F59" s="11">
        <v>0.122</v>
      </c>
      <c r="G59" s="11">
        <v>3.9999999999999994E-2</v>
      </c>
      <c r="H59" s="11">
        <v>3.4000000000000002E-2</v>
      </c>
      <c r="I59" s="12">
        <v>4.1999999999999996E-2</v>
      </c>
      <c r="K59" s="60" t="s">
        <v>439</v>
      </c>
      <c r="L59" s="11">
        <v>3.5296300000000003E-2</v>
      </c>
      <c r="M59" s="11">
        <v>7.6641089999999995E-2</v>
      </c>
      <c r="N59" s="11">
        <v>2.1201899999999999E-2</v>
      </c>
      <c r="O59" s="11">
        <v>6.9672059999999994E-2</v>
      </c>
      <c r="P59" s="56">
        <f>AVERAGE(L59:O59)</f>
        <v>5.07028375E-2</v>
      </c>
      <c r="Q59" s="56">
        <f>STDEV(L59:O59)</f>
        <v>2.6710117035348681E-2</v>
      </c>
      <c r="R59" s="56"/>
      <c r="S59" s="12"/>
    </row>
    <row r="60" spans="1:19">
      <c r="A60" s="10"/>
      <c r="B60" s="11">
        <v>0.33099999999999996</v>
      </c>
      <c r="C60" s="11">
        <v>6.8999999999999992E-2</v>
      </c>
      <c r="D60" s="11">
        <v>5.1000000000000004E-2</v>
      </c>
      <c r="E60" s="11">
        <v>4.9000000000000002E-2</v>
      </c>
      <c r="F60" s="11">
        <v>0.11099999999999999</v>
      </c>
      <c r="G60" s="11">
        <v>4.3999999999999997E-2</v>
      </c>
      <c r="H60" s="11">
        <v>3.9999999999999994E-2</v>
      </c>
      <c r="I60" s="12">
        <v>3.8999999999999993E-2</v>
      </c>
      <c r="K60" s="60" t="s">
        <v>440</v>
      </c>
      <c r="L60" s="11">
        <v>1</v>
      </c>
      <c r="M60" s="11">
        <v>1</v>
      </c>
      <c r="N60" s="11">
        <v>1</v>
      </c>
      <c r="O60" s="11">
        <v>1</v>
      </c>
      <c r="P60" s="56">
        <f>AVERAGE(L60:O60)</f>
        <v>1</v>
      </c>
      <c r="Q60" s="56">
        <f>STDEV(L60:O60)</f>
        <v>0</v>
      </c>
      <c r="R60" s="56">
        <f>TTEST(L59:O59,L60:O60,2,2)</f>
        <v>5.2168991204459495E-10</v>
      </c>
      <c r="S60" s="12" t="s">
        <v>484</v>
      </c>
    </row>
    <row r="61" spans="1:19">
      <c r="A61" s="10"/>
      <c r="B61" s="11"/>
      <c r="C61" s="11"/>
      <c r="D61" s="11"/>
      <c r="E61" s="11"/>
      <c r="F61" s="11"/>
      <c r="G61" s="11"/>
      <c r="H61" s="11"/>
      <c r="I61" s="12"/>
      <c r="K61" s="60" t="s">
        <v>442</v>
      </c>
      <c r="L61" s="11">
        <v>0.39054050000000001</v>
      </c>
      <c r="M61" s="11">
        <v>0.51873550000000002</v>
      </c>
      <c r="N61" s="11">
        <v>0.35246830000000001</v>
      </c>
      <c r="O61" s="11">
        <v>0.42189009999999999</v>
      </c>
      <c r="P61" s="56">
        <f>AVERAGE(L61:O61)</f>
        <v>0.42090859999999997</v>
      </c>
      <c r="Q61" s="56">
        <f>STDEV(L61:O61)</f>
        <v>7.1127495545112565E-2</v>
      </c>
      <c r="R61" s="56">
        <f>TTEST(L60:O60,L61:O61,2,2)</f>
        <v>3.4146692793893244E-6</v>
      </c>
      <c r="S61" s="12" t="s">
        <v>484</v>
      </c>
    </row>
    <row r="62" spans="1:19">
      <c r="A62" s="10"/>
      <c r="B62" s="11">
        <v>1</v>
      </c>
      <c r="C62" s="11">
        <v>0.20000000000000004</v>
      </c>
      <c r="D62" s="11">
        <v>0.14193548387096777</v>
      </c>
      <c r="E62" s="11">
        <v>0.14838709677419357</v>
      </c>
      <c r="F62" s="11">
        <v>0.40000000000000008</v>
      </c>
      <c r="G62" s="11">
        <v>0.13548387096774195</v>
      </c>
      <c r="H62" s="11">
        <v>0.11612903225806455</v>
      </c>
      <c r="I62" s="12">
        <v>0.12903225806451613</v>
      </c>
      <c r="K62" s="60"/>
      <c r="L62" s="11"/>
      <c r="M62" s="11"/>
      <c r="N62" s="11"/>
      <c r="O62" s="11"/>
      <c r="P62" s="56"/>
      <c r="Q62" s="56"/>
      <c r="R62" s="56"/>
      <c r="S62" s="12"/>
    </row>
    <row r="63" spans="1:19">
      <c r="A63" s="10"/>
      <c r="B63" s="11">
        <v>1</v>
      </c>
      <c r="C63" s="11">
        <v>0.27741935483870972</v>
      </c>
      <c r="D63" s="11">
        <v>0.13548387096774195</v>
      </c>
      <c r="E63" s="11">
        <v>0.1645161290322581</v>
      </c>
      <c r="F63" s="11">
        <v>0.39354838709677425</v>
      </c>
      <c r="G63" s="11">
        <v>0.12903225806451613</v>
      </c>
      <c r="H63" s="11">
        <v>0.10967741935483874</v>
      </c>
      <c r="I63" s="12">
        <v>0.13548387096774195</v>
      </c>
      <c r="K63" s="1" t="s">
        <v>538</v>
      </c>
      <c r="L63" s="11"/>
      <c r="M63" s="11"/>
      <c r="N63" s="11"/>
      <c r="O63" s="11"/>
      <c r="P63" s="11"/>
      <c r="Q63" s="11"/>
      <c r="R63" s="11"/>
      <c r="S63" s="12"/>
    </row>
    <row r="64" spans="1:19">
      <c r="A64" s="10"/>
      <c r="B64" s="11">
        <v>1</v>
      </c>
      <c r="C64" s="11">
        <v>0.22258064516129034</v>
      </c>
      <c r="D64" s="11">
        <v>0.1645161290322581</v>
      </c>
      <c r="E64" s="11">
        <v>0.1580645161290323</v>
      </c>
      <c r="F64" s="11">
        <v>0.35806451612903228</v>
      </c>
      <c r="G64" s="11">
        <v>0.14193548387096777</v>
      </c>
      <c r="H64" s="11">
        <v>0.12903225806451613</v>
      </c>
      <c r="I64" s="12">
        <v>0.12580645161290321</v>
      </c>
      <c r="K64" s="60" t="s">
        <v>439</v>
      </c>
      <c r="L64" s="11">
        <v>8.2779040000000009E-3</v>
      </c>
      <c r="M64" s="11">
        <v>5.8233600000000003E-2</v>
      </c>
      <c r="N64" s="11">
        <v>7.8483739999999996E-2</v>
      </c>
      <c r="O64" s="11">
        <v>9.0734110000000007E-2</v>
      </c>
      <c r="P64" s="56">
        <f>AVERAGE(L64:O64)</f>
        <v>5.8932338500000001E-2</v>
      </c>
      <c r="Q64" s="56">
        <f>STDEV(L64:O64)</f>
        <v>3.633166635851149E-2</v>
      </c>
      <c r="R64" s="56"/>
      <c r="S64" s="12"/>
    </row>
    <row r="65" spans="1:19">
      <c r="A65" s="10" t="s">
        <v>49</v>
      </c>
      <c r="B65" s="11">
        <v>1</v>
      </c>
      <c r="C65" s="11">
        <v>0.23333333333333339</v>
      </c>
      <c r="D65" s="11">
        <v>0.14731182795698927</v>
      </c>
      <c r="E65" s="11">
        <v>0.15698924731182798</v>
      </c>
      <c r="F65" s="11">
        <v>0.38387096774193558</v>
      </c>
      <c r="G65" s="11">
        <v>0.13548387096774195</v>
      </c>
      <c r="H65" s="11">
        <v>0.11827956989247314</v>
      </c>
      <c r="I65" s="12">
        <v>0.13010752688172042</v>
      </c>
      <c r="K65" s="60" t="s">
        <v>440</v>
      </c>
      <c r="L65" s="11">
        <v>1</v>
      </c>
      <c r="M65" s="11">
        <v>1</v>
      </c>
      <c r="N65" s="11">
        <v>1</v>
      </c>
      <c r="O65" s="11">
        <v>1</v>
      </c>
      <c r="P65" s="56">
        <f>AVERAGE(L65:O65)</f>
        <v>1</v>
      </c>
      <c r="Q65" s="56">
        <f>STDEV(L65:O65)</f>
        <v>0</v>
      </c>
      <c r="R65" s="56">
        <f>TTEST(L64:O64,L65:O65,2,2)</f>
        <v>3.4718790689385949E-9</v>
      </c>
      <c r="S65" s="12" t="s">
        <v>358</v>
      </c>
    </row>
    <row r="66" spans="1:19" ht="14" thickBot="1">
      <c r="A66" s="14" t="s">
        <v>196</v>
      </c>
      <c r="B66" s="17">
        <v>0</v>
      </c>
      <c r="C66" s="17">
        <v>3.9813996949620595E-2</v>
      </c>
      <c r="D66" s="17">
        <v>1.524456653629875E-2</v>
      </c>
      <c r="E66" s="17">
        <v>8.118101543301677E-3</v>
      </c>
      <c r="F66" s="17">
        <v>2.2580645161290006E-2</v>
      </c>
      <c r="G66" s="17">
        <v>6.451612903225744E-3</v>
      </c>
      <c r="H66" s="17">
        <v>9.8550014945283579E-3</v>
      </c>
      <c r="I66" s="19">
        <v>4.9275007472644426E-3</v>
      </c>
      <c r="K66" s="60" t="s">
        <v>442</v>
      </c>
      <c r="L66" s="11">
        <v>0.53033410000000003</v>
      </c>
      <c r="M66" s="11">
        <v>0.50604459999999996</v>
      </c>
      <c r="N66" s="11">
        <v>0.23034660000000001</v>
      </c>
      <c r="O66" s="11">
        <v>0.36340210000000001</v>
      </c>
      <c r="P66" s="56">
        <f>AVERAGE(L66:O66)</f>
        <v>0.40753185000000003</v>
      </c>
      <c r="Q66" s="56">
        <f>STDEV(L66:O66)</f>
        <v>0.13919674585546163</v>
      </c>
      <c r="R66" s="56">
        <f>TTEST(L65:O65,L66:O66,2,2)</f>
        <v>1.4392310589434815E-4</v>
      </c>
      <c r="S66" s="12" t="s">
        <v>358</v>
      </c>
    </row>
    <row r="67" spans="1:19">
      <c r="K67" s="10"/>
      <c r="L67" s="11"/>
      <c r="M67" s="11"/>
      <c r="N67" s="11"/>
      <c r="O67" s="11"/>
      <c r="P67" s="11"/>
      <c r="Q67" s="11"/>
      <c r="R67" s="11"/>
      <c r="S67" s="12"/>
    </row>
    <row r="68" spans="1:19">
      <c r="K68" s="1" t="s">
        <v>539</v>
      </c>
      <c r="L68" s="11"/>
      <c r="M68" s="11"/>
      <c r="N68" s="11"/>
      <c r="O68" s="11"/>
      <c r="P68" s="11"/>
      <c r="Q68" s="11"/>
      <c r="R68" s="11"/>
      <c r="S68" s="12"/>
    </row>
    <row r="69" spans="1:19">
      <c r="K69" s="60" t="s">
        <v>439</v>
      </c>
      <c r="L69" s="11">
        <v>0.35691260000000002</v>
      </c>
      <c r="M69" s="11">
        <v>0.33366469999999998</v>
      </c>
      <c r="N69" s="11">
        <v>0.65937780000000001</v>
      </c>
      <c r="O69" s="11">
        <v>0.66054219999999997</v>
      </c>
      <c r="P69" s="56">
        <f>AVERAGE(L69:O69)</f>
        <v>0.50262432499999998</v>
      </c>
      <c r="Q69" s="56">
        <f>STDEV(L69:O69)</f>
        <v>0.18192394826017069</v>
      </c>
      <c r="R69" s="56"/>
      <c r="S69" s="12"/>
    </row>
    <row r="70" spans="1:19">
      <c r="K70" s="60" t="s">
        <v>440</v>
      </c>
      <c r="L70" s="11">
        <v>1</v>
      </c>
      <c r="M70" s="11">
        <v>1</v>
      </c>
      <c r="N70" s="11">
        <v>1</v>
      </c>
      <c r="O70" s="11">
        <v>1</v>
      </c>
      <c r="P70" s="56">
        <f>AVERAGE(L70:O70)</f>
        <v>1</v>
      </c>
      <c r="Q70" s="56">
        <f>STDEV(L70:O70)</f>
        <v>0</v>
      </c>
      <c r="R70" s="56">
        <f>TTEST(L69:O69,L70:O70,2,2)</f>
        <v>1.5609048796182174E-3</v>
      </c>
      <c r="S70" s="12" t="s">
        <v>490</v>
      </c>
    </row>
    <row r="71" spans="1:19">
      <c r="K71" s="60" t="s">
        <v>442</v>
      </c>
      <c r="L71" s="11">
        <v>0.36945289999999997</v>
      </c>
      <c r="M71" s="11">
        <v>0.4001922</v>
      </c>
      <c r="N71" s="11">
        <v>0.2334601</v>
      </c>
      <c r="O71" s="11">
        <v>0.4748945</v>
      </c>
      <c r="P71" s="56">
        <f>AVERAGE(L71:O71)</f>
        <v>0.36949992500000001</v>
      </c>
      <c r="Q71" s="56">
        <f>STDEV(L71:O71)</f>
        <v>0.10092384650730062</v>
      </c>
      <c r="R71" s="56">
        <f>TTEST(L70:O70,L71:O71,2,2)</f>
        <v>1.6067986217111954E-5</v>
      </c>
      <c r="S71" s="12" t="s">
        <v>358</v>
      </c>
    </row>
    <row r="72" spans="1:19">
      <c r="K72" s="10"/>
      <c r="L72" s="11"/>
      <c r="M72" s="11"/>
      <c r="N72" s="11"/>
      <c r="O72" s="11"/>
      <c r="P72" s="11"/>
      <c r="Q72" s="11"/>
      <c r="R72" s="11"/>
      <c r="S72" s="12"/>
    </row>
    <row r="73" spans="1:19">
      <c r="K73" s="1" t="s">
        <v>540</v>
      </c>
      <c r="L73" s="11"/>
      <c r="M73" s="11"/>
      <c r="N73" s="11"/>
      <c r="O73" s="11"/>
      <c r="P73" s="11"/>
      <c r="Q73" s="11"/>
      <c r="R73" s="11"/>
      <c r="S73" s="12"/>
    </row>
    <row r="74" spans="1:19">
      <c r="K74" s="60" t="s">
        <v>439</v>
      </c>
      <c r="L74" s="11">
        <v>0.28840120000000002</v>
      </c>
      <c r="M74" s="11">
        <v>0.34591470000000002</v>
      </c>
      <c r="N74" s="11">
        <v>0.26228220000000002</v>
      </c>
      <c r="O74" s="11">
        <v>0.27261869999999999</v>
      </c>
      <c r="P74" s="56">
        <f>AVERAGE(L74:O74)</f>
        <v>0.29230420000000001</v>
      </c>
      <c r="Q74" s="56">
        <f>STDEV(L74:O74)</f>
        <v>3.7319157339093072E-2</v>
      </c>
      <c r="R74" s="56"/>
      <c r="S74" s="12"/>
    </row>
    <row r="75" spans="1:19">
      <c r="K75" s="60" t="s">
        <v>440</v>
      </c>
      <c r="L75" s="11">
        <v>1</v>
      </c>
      <c r="M75" s="11">
        <v>1</v>
      </c>
      <c r="N75" s="11">
        <v>1</v>
      </c>
      <c r="O75" s="11">
        <v>1</v>
      </c>
      <c r="P75" s="56">
        <f>AVERAGE(L75:O75)</f>
        <v>1</v>
      </c>
      <c r="Q75" s="56">
        <f>STDEV(L75:O75)</f>
        <v>0</v>
      </c>
      <c r="R75" s="56">
        <f>TTEST(L74:O74,L75:O75,2,2)</f>
        <v>2.2433107363962812E-8</v>
      </c>
      <c r="S75" s="12" t="s">
        <v>358</v>
      </c>
    </row>
    <row r="76" spans="1:19" ht="14" thickBot="1">
      <c r="K76" s="63" t="s">
        <v>442</v>
      </c>
      <c r="L76" s="17">
        <v>9.5261360000000003E-2</v>
      </c>
      <c r="M76" s="17">
        <v>0.14414569999999999</v>
      </c>
      <c r="N76" s="17">
        <v>8.7144120000000005E-2</v>
      </c>
      <c r="O76" s="17">
        <v>8.9174340000000005E-2</v>
      </c>
      <c r="P76" s="64">
        <f>AVERAGE(L76:O76)</f>
        <v>0.10393138</v>
      </c>
      <c r="Q76" s="64">
        <f>STDEV(L76:O76)</f>
        <v>2.7030495788596454E-2</v>
      </c>
      <c r="R76" s="64">
        <f>TTEST(L75:O75,L76:O76,2,2)</f>
        <v>7.9185418356842223E-10</v>
      </c>
      <c r="S76" s="19" t="s">
        <v>358</v>
      </c>
    </row>
  </sheetData>
  <mergeCells count="10">
    <mergeCell ref="N3:P3"/>
    <mergeCell ref="A23:B23"/>
    <mergeCell ref="B42:E42"/>
    <mergeCell ref="F42:I42"/>
    <mergeCell ref="J42:M42"/>
    <mergeCell ref="N42:Q42"/>
    <mergeCell ref="B3:D3"/>
    <mergeCell ref="E3:G3"/>
    <mergeCell ref="H3:J3"/>
    <mergeCell ref="K3:M3"/>
  </mergeCells>
  <phoneticPr fontId="1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abSelected="1" workbookViewId="0">
      <selection activeCell="B3" sqref="B3:D3"/>
    </sheetView>
  </sheetViews>
  <sheetFormatPr baseColWidth="10" defaultRowHeight="13" x14ac:dyDescent="0"/>
  <cols>
    <col min="2" max="3" width="11.85546875" bestFit="1" customWidth="1"/>
    <col min="4" max="4" width="16.28515625" bestFit="1" customWidth="1"/>
    <col min="16" max="16" width="13.42578125" bestFit="1" customWidth="1"/>
  </cols>
  <sheetData>
    <row r="1" spans="1:10" ht="14" thickBot="1"/>
    <row r="2" spans="1:10">
      <c r="A2" s="157" t="s">
        <v>29</v>
      </c>
      <c r="B2" s="8"/>
      <c r="C2" s="8"/>
      <c r="D2" s="8"/>
      <c r="E2" s="8"/>
      <c r="F2" s="8"/>
      <c r="G2" s="8"/>
      <c r="H2" s="8"/>
      <c r="I2" s="9"/>
    </row>
    <row r="3" spans="1:10">
      <c r="A3" s="10"/>
      <c r="B3" s="20" t="s">
        <v>45</v>
      </c>
      <c r="C3" s="20" t="s">
        <v>46</v>
      </c>
      <c r="D3" s="20" t="s">
        <v>47</v>
      </c>
      <c r="E3" s="11"/>
      <c r="F3" s="20" t="s">
        <v>102</v>
      </c>
      <c r="G3" s="52" t="s">
        <v>119</v>
      </c>
      <c r="H3" s="52" t="s">
        <v>85</v>
      </c>
      <c r="I3" s="12"/>
    </row>
    <row r="4" spans="1:10">
      <c r="A4" s="1" t="s">
        <v>38</v>
      </c>
      <c r="B4" s="11"/>
      <c r="C4" s="11"/>
      <c r="D4" s="11"/>
      <c r="E4" s="11"/>
      <c r="F4" s="11"/>
      <c r="G4" s="11"/>
      <c r="H4" s="11"/>
      <c r="I4" s="12"/>
    </row>
    <row r="5" spans="1:10">
      <c r="A5" s="10" t="s">
        <v>42</v>
      </c>
      <c r="B5" s="11">
        <v>0.58383629999999997</v>
      </c>
      <c r="C5" s="11">
        <v>0.58112169999999996</v>
      </c>
      <c r="D5" s="11">
        <v>0.57172509999999999</v>
      </c>
      <c r="E5" s="11"/>
      <c r="F5" s="11">
        <f>AVERAGE(C5:E5)</f>
        <v>0.57642339999999992</v>
      </c>
      <c r="G5" s="11">
        <f>STDEV(C5:E5)</f>
        <v>6.6443995800974966E-3</v>
      </c>
      <c r="H5" s="11"/>
      <c r="I5" s="12"/>
    </row>
    <row r="6" spans="1:10">
      <c r="A6" s="10" t="s">
        <v>43</v>
      </c>
      <c r="B6" s="11">
        <v>1</v>
      </c>
      <c r="C6" s="11">
        <v>1</v>
      </c>
      <c r="D6" s="11">
        <v>1</v>
      </c>
      <c r="E6" s="11"/>
      <c r="F6" s="11">
        <f t="shared" ref="F6:F7" si="0">AVERAGE(C6:E6)</f>
        <v>1</v>
      </c>
      <c r="G6" s="11">
        <f t="shared" ref="G6:G7" si="1">STDEV(C6:E6)</f>
        <v>0</v>
      </c>
      <c r="H6" s="11">
        <f>TTEST(B5:E5,B6:E6,2,2)</f>
        <v>3.4569656714778474E-8</v>
      </c>
      <c r="I6" s="12" t="s">
        <v>84</v>
      </c>
    </row>
    <row r="7" spans="1:10" ht="14" thickBot="1">
      <c r="A7" s="14" t="s">
        <v>44</v>
      </c>
      <c r="B7" s="11">
        <v>0.5149338</v>
      </c>
      <c r="C7" s="11">
        <v>0.45000380000000001</v>
      </c>
      <c r="D7" s="11">
        <v>0.4772575</v>
      </c>
      <c r="E7" s="11"/>
      <c r="F7" s="11">
        <f t="shared" si="0"/>
        <v>0.46363065000000003</v>
      </c>
      <c r="G7" s="11">
        <f t="shared" si="1"/>
        <v>1.9271276082423804E-2</v>
      </c>
      <c r="H7" s="11">
        <f>TTEST(B6:E6,B7:E7,2,2)</f>
        <v>1.0271556909521364E-5</v>
      </c>
      <c r="I7" s="12" t="s">
        <v>84</v>
      </c>
    </row>
    <row r="8" spans="1:10">
      <c r="A8" s="10"/>
      <c r="B8" s="11"/>
      <c r="C8" s="11"/>
      <c r="D8" s="11"/>
      <c r="E8" s="11"/>
      <c r="F8" s="20" t="s">
        <v>102</v>
      </c>
      <c r="G8" s="52" t="s">
        <v>119</v>
      </c>
      <c r="H8" s="52" t="s">
        <v>85</v>
      </c>
      <c r="I8" s="12"/>
    </row>
    <row r="9" spans="1:10">
      <c r="A9" s="1" t="s">
        <v>39</v>
      </c>
      <c r="B9" s="11"/>
      <c r="C9" s="11"/>
      <c r="D9" s="11"/>
      <c r="E9" s="11"/>
      <c r="F9" s="11"/>
      <c r="G9" s="11"/>
      <c r="H9" s="11"/>
      <c r="I9" s="12"/>
    </row>
    <row r="10" spans="1:10">
      <c r="A10" s="10" t="s">
        <v>42</v>
      </c>
      <c r="B10" s="11">
        <v>0.65273080000000006</v>
      </c>
      <c r="C10" s="11">
        <v>0.60838380000000003</v>
      </c>
      <c r="D10" s="11">
        <v>0.73150479999999996</v>
      </c>
      <c r="E10" s="11"/>
      <c r="F10" s="11">
        <f>AVERAGE(B10:E10)</f>
        <v>0.66420646666666661</v>
      </c>
      <c r="G10" s="11">
        <f>STDEV(B10:E10)</f>
        <v>6.2357544486079053E-2</v>
      </c>
      <c r="H10" s="11"/>
      <c r="I10" s="12"/>
    </row>
    <row r="11" spans="1:10">
      <c r="A11" s="10" t="s">
        <v>43</v>
      </c>
      <c r="B11" s="11">
        <v>1</v>
      </c>
      <c r="C11" s="11">
        <v>1</v>
      </c>
      <c r="D11" s="11">
        <v>1</v>
      </c>
      <c r="E11" s="11"/>
      <c r="F11" s="11">
        <f>AVERAGE(B11:E11)</f>
        <v>1</v>
      </c>
      <c r="G11" s="11">
        <f>STDEV(B11:E11)</f>
        <v>0</v>
      </c>
      <c r="H11" s="11">
        <f>TTEST(B10:E10,B11:E11,2,2)</f>
        <v>7.355390210871006E-4</v>
      </c>
      <c r="I11" s="12" t="s">
        <v>477</v>
      </c>
    </row>
    <row r="12" spans="1:10" ht="14" thickBot="1">
      <c r="A12" s="14" t="s">
        <v>44</v>
      </c>
      <c r="B12" s="17">
        <v>6.9529589999999999</v>
      </c>
      <c r="C12" s="17">
        <v>7.9243930000000002</v>
      </c>
      <c r="D12" s="17">
        <v>5.2047590000000001</v>
      </c>
      <c r="E12" s="17"/>
      <c r="F12" s="17">
        <f>AVERAGE(B12:E12)</f>
        <v>6.6940370000000007</v>
      </c>
      <c r="G12" s="17">
        <f>STDEV(B12:E12)</f>
        <v>1.3781809478627953</v>
      </c>
      <c r="H12" s="17">
        <f>TTEST(B11:E11,B12:E12,2,2)</f>
        <v>2.0180320029215466E-3</v>
      </c>
      <c r="I12" s="19" t="s">
        <v>84</v>
      </c>
    </row>
    <row r="14" spans="1:10" ht="14" thickBot="1"/>
    <row r="15" spans="1:10">
      <c r="A15" s="159" t="s">
        <v>545</v>
      </c>
      <c r="B15" s="8"/>
      <c r="C15" s="8"/>
      <c r="D15" s="8"/>
      <c r="E15" s="8"/>
      <c r="F15" s="8"/>
      <c r="G15" s="8"/>
      <c r="H15" s="8"/>
      <c r="I15" s="8"/>
      <c r="J15" s="9"/>
    </row>
    <row r="16" spans="1:10">
      <c r="A16" s="176"/>
      <c r="B16" s="259" t="s">
        <v>541</v>
      </c>
      <c r="C16" s="259"/>
      <c r="D16" s="259"/>
      <c r="E16" s="259" t="s">
        <v>542</v>
      </c>
      <c r="F16" s="259"/>
      <c r="G16" s="259"/>
      <c r="H16" s="259" t="s">
        <v>543</v>
      </c>
      <c r="I16" s="259"/>
      <c r="J16" s="260"/>
    </row>
    <row r="17" spans="1:10">
      <c r="A17" s="44" t="s">
        <v>283</v>
      </c>
      <c r="B17" s="47">
        <v>1</v>
      </c>
      <c r="C17" s="47">
        <v>1</v>
      </c>
      <c r="D17" s="47">
        <v>1</v>
      </c>
      <c r="E17" s="47">
        <v>1.9861850000000001</v>
      </c>
      <c r="F17" s="47">
        <v>2.8475630000000001</v>
      </c>
      <c r="G17" s="47">
        <v>2.1654870000000002</v>
      </c>
      <c r="H17" s="47">
        <v>0.98282060000000004</v>
      </c>
      <c r="I17" s="47">
        <v>1.654874</v>
      </c>
      <c r="J17" s="67">
        <v>1.456321</v>
      </c>
    </row>
    <row r="18" spans="1:10">
      <c r="A18" s="44" t="s">
        <v>296</v>
      </c>
      <c r="B18" s="47">
        <v>1</v>
      </c>
      <c r="C18" s="47">
        <v>1</v>
      </c>
      <c r="D18" s="47">
        <v>1</v>
      </c>
      <c r="E18" s="47">
        <v>3.3987400000000001</v>
      </c>
      <c r="F18" s="47">
        <v>4.7548959999999996</v>
      </c>
      <c r="G18" s="47">
        <v>3.6521300000000001</v>
      </c>
      <c r="H18" s="47">
        <v>1.4044449999999999</v>
      </c>
      <c r="I18" s="47">
        <v>2.4658959999999999</v>
      </c>
      <c r="J18" s="67">
        <v>1.9846520000000001</v>
      </c>
    </row>
    <row r="19" spans="1:10">
      <c r="A19" s="44" t="s">
        <v>299</v>
      </c>
      <c r="B19" s="47">
        <v>1</v>
      </c>
      <c r="C19" s="47">
        <v>1</v>
      </c>
      <c r="D19" s="47">
        <v>1</v>
      </c>
      <c r="E19" s="47">
        <v>6.0628659999999996</v>
      </c>
      <c r="F19" s="47">
        <v>5.8745630000000002</v>
      </c>
      <c r="G19" s="47">
        <v>5.4612230000000004</v>
      </c>
      <c r="H19" s="47">
        <v>2</v>
      </c>
      <c r="I19" s="47">
        <v>2.5478960000000002</v>
      </c>
      <c r="J19" s="67">
        <v>2.3156859999999999</v>
      </c>
    </row>
    <row r="20" spans="1:10">
      <c r="A20" s="44" t="s">
        <v>544</v>
      </c>
      <c r="B20" s="47">
        <v>1</v>
      </c>
      <c r="C20" s="47">
        <v>1</v>
      </c>
      <c r="D20" s="47">
        <v>1</v>
      </c>
      <c r="E20" s="47">
        <v>2.1810149999999999</v>
      </c>
      <c r="F20" s="47">
        <v>3.1548980000000002</v>
      </c>
      <c r="G20" s="47">
        <v>2.2789649999999999</v>
      </c>
      <c r="H20" s="47">
        <v>1.160704</v>
      </c>
      <c r="I20" s="47">
        <v>1.3789020000000001</v>
      </c>
      <c r="J20" s="67">
        <v>1.3132649999999999</v>
      </c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2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2"/>
    </row>
    <row r="23" spans="1:10">
      <c r="A23" s="10"/>
      <c r="B23" s="11"/>
      <c r="C23" s="11"/>
      <c r="D23" s="11"/>
      <c r="E23" s="11" t="s">
        <v>414</v>
      </c>
      <c r="F23" s="11"/>
      <c r="G23" s="11"/>
      <c r="H23" s="11"/>
      <c r="I23" s="11"/>
      <c r="J23" s="12"/>
    </row>
    <row r="24" spans="1:10">
      <c r="A24" s="10"/>
      <c r="B24" s="11"/>
      <c r="C24" s="47" t="s">
        <v>283</v>
      </c>
      <c r="D24" s="11">
        <f>TTEST(E17:G17,H17:J17,2,2)</f>
        <v>4.2442250827925097E-2</v>
      </c>
      <c r="E24" s="11" t="s">
        <v>476</v>
      </c>
      <c r="F24" s="11"/>
      <c r="G24" s="11"/>
      <c r="H24" s="11"/>
      <c r="I24" s="11"/>
      <c r="J24" s="12"/>
    </row>
    <row r="25" spans="1:10">
      <c r="A25" s="10"/>
      <c r="B25" s="11"/>
      <c r="C25" s="47" t="s">
        <v>296</v>
      </c>
      <c r="D25" s="11">
        <f t="shared" ref="D25:D27" si="2">TTEST(E18:G18,H18:J18,2,2)</f>
        <v>1.8531175144121066E-2</v>
      </c>
      <c r="E25" s="11" t="s">
        <v>476</v>
      </c>
      <c r="F25" s="11"/>
      <c r="G25" s="11"/>
      <c r="H25" s="11"/>
      <c r="I25" s="11"/>
      <c r="J25" s="12"/>
    </row>
    <row r="26" spans="1:10">
      <c r="A26" s="10"/>
      <c r="B26" s="11"/>
      <c r="C26" s="47" t="s">
        <v>299</v>
      </c>
      <c r="D26" s="11">
        <f t="shared" si="2"/>
        <v>1.2338784070806266E-4</v>
      </c>
      <c r="E26" s="11" t="s">
        <v>358</v>
      </c>
      <c r="F26" s="11"/>
      <c r="G26" s="11"/>
      <c r="H26" s="11"/>
      <c r="I26" s="11"/>
      <c r="J26" s="12"/>
    </row>
    <row r="27" spans="1:10" ht="14" thickBot="1">
      <c r="A27" s="14"/>
      <c r="B27" s="17"/>
      <c r="C27" s="50" t="s">
        <v>544</v>
      </c>
      <c r="D27" s="17">
        <f t="shared" si="2"/>
        <v>1.6608561253711962E-2</v>
      </c>
      <c r="E27" s="17" t="s">
        <v>476</v>
      </c>
      <c r="F27" s="17"/>
      <c r="G27" s="17"/>
      <c r="H27" s="17"/>
      <c r="I27" s="17"/>
      <c r="J27" s="19"/>
    </row>
    <row r="29" spans="1:10" ht="14" thickBot="1"/>
    <row r="30" spans="1:10">
      <c r="A30" s="21"/>
      <c r="B30" s="8"/>
      <c r="C30" s="8"/>
      <c r="D30" s="8"/>
      <c r="E30" s="8"/>
      <c r="F30" s="8"/>
      <c r="G30" s="8"/>
      <c r="H30" s="8"/>
      <c r="I30" s="9"/>
    </row>
    <row r="31" spans="1:10">
      <c r="A31" s="186" t="s">
        <v>4</v>
      </c>
      <c r="B31" s="11"/>
      <c r="C31" s="11"/>
      <c r="D31" s="11"/>
      <c r="E31" s="11"/>
      <c r="F31" s="11"/>
      <c r="G31" s="11"/>
      <c r="H31" s="11"/>
      <c r="I31" s="12"/>
    </row>
    <row r="32" spans="1:10">
      <c r="A32" s="10"/>
      <c r="B32" s="11"/>
      <c r="C32" s="11"/>
      <c r="D32" s="11"/>
      <c r="E32" s="11"/>
      <c r="F32" s="11"/>
      <c r="G32" s="11"/>
      <c r="H32" s="11"/>
      <c r="I32" s="12"/>
    </row>
    <row r="33" spans="1:16">
      <c r="A33" s="10"/>
      <c r="B33" s="156" t="s">
        <v>443</v>
      </c>
      <c r="C33" s="156" t="s">
        <v>444</v>
      </c>
      <c r="D33" s="156" t="s">
        <v>456</v>
      </c>
      <c r="E33" s="156" t="s">
        <v>457</v>
      </c>
      <c r="F33" s="156" t="s">
        <v>458</v>
      </c>
      <c r="G33" s="156" t="s">
        <v>459</v>
      </c>
      <c r="H33" s="156" t="s">
        <v>454</v>
      </c>
      <c r="I33" s="12"/>
    </row>
    <row r="34" spans="1:16" ht="15">
      <c r="A34" s="187" t="s">
        <v>450</v>
      </c>
      <c r="B34" s="90">
        <v>89.403059999999996</v>
      </c>
      <c r="C34" s="90">
        <v>75.52216</v>
      </c>
      <c r="D34" s="11">
        <f>AVERAGE(B34:B36)</f>
        <v>86.070333333333338</v>
      </c>
      <c r="E34" s="11">
        <f>AVERAGE(C34:C36)</f>
        <v>78.246723333333335</v>
      </c>
      <c r="F34" s="11">
        <f>STDEV(B34:B36)</f>
        <v>3.0139361437385022</v>
      </c>
      <c r="G34" s="11">
        <f>STDEV(C34:C36)</f>
        <v>3.807262709747433</v>
      </c>
      <c r="H34" s="11">
        <f>TTEST(B32:B36,C34:C36,2,2)</f>
        <v>4.9279594828687656E-2</v>
      </c>
      <c r="I34" s="12" t="s">
        <v>476</v>
      </c>
    </row>
    <row r="35" spans="1:16" ht="15">
      <c r="A35" s="155"/>
      <c r="B35" s="90">
        <v>85.272019999999998</v>
      </c>
      <c r="C35" s="90">
        <v>82.596950000000007</v>
      </c>
      <c r="D35" s="11"/>
      <c r="E35" s="11"/>
      <c r="F35" s="11"/>
      <c r="G35" s="11"/>
      <c r="H35" s="11"/>
      <c r="I35" s="12"/>
    </row>
    <row r="36" spans="1:16" ht="15">
      <c r="A36" s="155"/>
      <c r="B36" s="90">
        <v>83.535920000000004</v>
      </c>
      <c r="C36" s="90">
        <v>76.62106</v>
      </c>
      <c r="D36" s="11"/>
      <c r="E36" s="11"/>
      <c r="F36" s="11"/>
      <c r="G36" s="11"/>
      <c r="H36" s="11"/>
      <c r="I36" s="12"/>
    </row>
    <row r="37" spans="1:16">
      <c r="A37" s="155"/>
      <c r="B37" s="11"/>
      <c r="C37" s="11"/>
      <c r="D37" s="11"/>
      <c r="E37" s="11"/>
      <c r="F37" s="11"/>
      <c r="G37" s="11"/>
      <c r="H37" s="11"/>
      <c r="I37" s="12"/>
    </row>
    <row r="38" spans="1:16" ht="15">
      <c r="A38" s="187" t="s">
        <v>451</v>
      </c>
      <c r="B38" s="90">
        <v>90.41225</v>
      </c>
      <c r="C38" s="90">
        <v>73.410960000000003</v>
      </c>
      <c r="D38" s="11">
        <f>AVERAGE(B38:B40)</f>
        <v>89.298663333333323</v>
      </c>
      <c r="E38" s="11">
        <f>AVERAGE(C38:C40)</f>
        <v>75.709450000000004</v>
      </c>
      <c r="F38" s="11">
        <f>STDEV(B38:B40)</f>
        <v>1.8775387913524839</v>
      </c>
      <c r="G38" s="11">
        <f>STDEV(C38:C40)</f>
        <v>2.2967220461126772</v>
      </c>
      <c r="H38" s="11">
        <f>TTEST(B38:B39,C38:C40,2,2)</f>
        <v>3.3384729980096427E-3</v>
      </c>
      <c r="I38" s="12" t="s">
        <v>227</v>
      </c>
    </row>
    <row r="39" spans="1:16" ht="15">
      <c r="A39" s="155"/>
      <c r="B39" s="90">
        <v>90.352800000000002</v>
      </c>
      <c r="C39" s="90">
        <v>75.712990000000005</v>
      </c>
      <c r="D39" s="11"/>
      <c r="E39" s="11"/>
      <c r="F39" s="11"/>
      <c r="G39" s="11"/>
      <c r="H39" s="11"/>
      <c r="I39" s="12"/>
    </row>
    <row r="40" spans="1:16" ht="15">
      <c r="A40" s="155"/>
      <c r="B40" s="90">
        <v>87.130939999999995</v>
      </c>
      <c r="C40" s="90">
        <v>78.004400000000004</v>
      </c>
      <c r="D40" s="11"/>
      <c r="E40" s="11"/>
      <c r="F40" s="11"/>
      <c r="G40" s="11"/>
      <c r="H40" s="11"/>
      <c r="I40" s="12"/>
    </row>
    <row r="41" spans="1:16" ht="15">
      <c r="A41" s="155"/>
      <c r="B41" s="90"/>
      <c r="C41" s="11"/>
      <c r="D41" s="11"/>
      <c r="E41" s="11"/>
      <c r="F41" s="11"/>
      <c r="G41" s="11"/>
      <c r="H41" s="11"/>
      <c r="I41" s="12"/>
      <c r="J41" s="73"/>
      <c r="K41" s="73"/>
      <c r="L41" s="73"/>
      <c r="M41" s="73"/>
      <c r="N41" s="73"/>
      <c r="O41" s="73"/>
      <c r="P41" s="73"/>
    </row>
    <row r="42" spans="1:16" ht="15">
      <c r="A42" s="187" t="s">
        <v>452</v>
      </c>
      <c r="B42" s="90">
        <v>95.538970000000006</v>
      </c>
      <c r="C42" s="90">
        <v>70.758480000000006</v>
      </c>
      <c r="D42" s="11">
        <f>AVERAGE(B42:B44)</f>
        <v>88.890886666666674</v>
      </c>
      <c r="E42" s="11">
        <f>AVERAGE(C42:C44)</f>
        <v>74.012536666666676</v>
      </c>
      <c r="F42" s="11">
        <f>STDEV(B42:B44)</f>
        <v>5.8453374674379024</v>
      </c>
      <c r="G42" s="11">
        <f>STDEV(C42:C44)</f>
        <v>4.7692078032345506</v>
      </c>
      <c r="H42" s="11">
        <f>TTEST(B40:B43,C42:C44,2,2)</f>
        <v>2.5015170922313673E-2</v>
      </c>
      <c r="I42" s="12" t="s">
        <v>476</v>
      </c>
    </row>
    <row r="43" spans="1:16" ht="15">
      <c r="A43" s="155"/>
      <c r="B43" s="90">
        <v>84.556790000000007</v>
      </c>
      <c r="C43" s="90">
        <v>79.487120000000004</v>
      </c>
      <c r="D43" s="11"/>
      <c r="E43" s="11"/>
      <c r="F43" s="11"/>
      <c r="G43" s="11"/>
      <c r="H43" s="11"/>
      <c r="I43" s="12"/>
    </row>
    <row r="44" spans="1:16" ht="15">
      <c r="A44" s="155"/>
      <c r="B44" s="90">
        <v>86.576899999999995</v>
      </c>
      <c r="C44" s="90">
        <v>71.792010000000005</v>
      </c>
      <c r="D44" s="11"/>
      <c r="E44" s="11"/>
      <c r="F44" s="11"/>
      <c r="G44" s="11"/>
      <c r="H44" s="11"/>
      <c r="I44" s="12"/>
    </row>
    <row r="45" spans="1:16" ht="15">
      <c r="A45" s="155"/>
      <c r="B45" s="90"/>
      <c r="C45" s="11"/>
      <c r="D45" s="11"/>
      <c r="E45" s="11"/>
      <c r="F45" s="11"/>
      <c r="G45" s="11"/>
      <c r="H45" s="11"/>
      <c r="I45" s="12"/>
    </row>
    <row r="46" spans="1:16" ht="15">
      <c r="A46" s="187" t="s">
        <v>453</v>
      </c>
      <c r="B46" s="90">
        <v>79.472819999999999</v>
      </c>
      <c r="C46" s="90">
        <v>58.273899999999998</v>
      </c>
      <c r="D46" s="11">
        <f>AVERAGE(B46:B48)</f>
        <v>84.605653333333336</v>
      </c>
      <c r="E46" s="11">
        <f>AVERAGE(C46:C48)</f>
        <v>72.038133333333334</v>
      </c>
      <c r="F46" s="11">
        <f>STDEV(B46:B48)</f>
        <v>6.1081269877461901</v>
      </c>
      <c r="G46" s="11">
        <f>STDEV(C46:C48)</f>
        <v>12.298203650063455</v>
      </c>
      <c r="H46" s="11">
        <f>TTEST(B44:B47,C46:C48,2,2)</f>
        <v>0.21179900358498577</v>
      </c>
      <c r="I46" s="12" t="s">
        <v>455</v>
      </c>
    </row>
    <row r="47" spans="1:16" ht="15">
      <c r="A47" s="10"/>
      <c r="B47" s="90">
        <v>82.982830000000007</v>
      </c>
      <c r="C47" s="90">
        <v>75.894490000000005</v>
      </c>
      <c r="D47" s="11"/>
      <c r="E47" s="11"/>
      <c r="F47" s="11"/>
      <c r="G47" s="11"/>
      <c r="H47" s="11"/>
      <c r="I47" s="12"/>
    </row>
    <row r="48" spans="1:16" ht="16" thickBot="1">
      <c r="A48" s="14"/>
      <c r="B48" s="188">
        <v>91.361310000000003</v>
      </c>
      <c r="C48" s="188">
        <v>81.946010000000001</v>
      </c>
      <c r="D48" s="17"/>
      <c r="E48" s="17"/>
      <c r="F48" s="17"/>
      <c r="G48" s="17"/>
      <c r="H48" s="17"/>
      <c r="I48" s="19"/>
    </row>
    <row r="55" spans="10:10">
      <c r="J55" t="s">
        <v>3</v>
      </c>
    </row>
  </sheetData>
  <mergeCells count="3">
    <mergeCell ref="B16:D16"/>
    <mergeCell ref="E16:G16"/>
    <mergeCell ref="H16:J16"/>
  </mergeCells>
  <phoneticPr fontId="1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zoomScale="75" zoomScaleNormal="75" zoomScalePageLayoutView="75" workbookViewId="0">
      <selection activeCell="M15" sqref="M15"/>
    </sheetView>
  </sheetViews>
  <sheetFormatPr baseColWidth="10" defaultRowHeight="13" x14ac:dyDescent="0"/>
  <cols>
    <col min="4" max="4" width="14.7109375" bestFit="1" customWidth="1"/>
    <col min="5" max="5" width="11.85546875" bestFit="1" customWidth="1"/>
    <col min="6" max="6" width="13.7109375" bestFit="1" customWidth="1"/>
  </cols>
  <sheetData>
    <row r="1" spans="1:10">
      <c r="A1" s="159" t="s">
        <v>554</v>
      </c>
      <c r="B1" s="8"/>
      <c r="C1" s="9"/>
    </row>
    <row r="2" spans="1:10">
      <c r="A2" s="10"/>
      <c r="B2" s="11"/>
      <c r="C2" s="12"/>
    </row>
    <row r="3" spans="1:10">
      <c r="A3" s="10"/>
      <c r="B3" s="156" t="s">
        <v>443</v>
      </c>
      <c r="C3" s="189" t="s">
        <v>444</v>
      </c>
    </row>
    <row r="4" spans="1:10">
      <c r="A4" s="190" t="s">
        <v>5</v>
      </c>
      <c r="B4" s="11"/>
      <c r="C4" s="12"/>
    </row>
    <row r="5" spans="1:10">
      <c r="A5" s="191" t="s">
        <v>35</v>
      </c>
      <c r="B5" s="11">
        <v>72.682299999999998</v>
      </c>
      <c r="C5" s="12">
        <v>56.540990000000001</v>
      </c>
    </row>
    <row r="6" spans="1:10">
      <c r="A6" s="10" t="s">
        <v>462</v>
      </c>
      <c r="B6" s="11">
        <v>75.655640000000005</v>
      </c>
      <c r="C6" s="12">
        <v>61.742550000000001</v>
      </c>
    </row>
    <row r="7" spans="1:10">
      <c r="A7" s="10" t="s">
        <v>463</v>
      </c>
      <c r="B7" s="11">
        <v>59.98104</v>
      </c>
      <c r="C7" s="12">
        <v>40.03069</v>
      </c>
    </row>
    <row r="8" spans="1:10">
      <c r="A8" s="155" t="s">
        <v>454</v>
      </c>
      <c r="B8" s="11"/>
      <c r="C8" s="12">
        <v>0.1094</v>
      </c>
    </row>
    <row r="9" spans="1:10" ht="14" thickBot="1">
      <c r="A9" s="14"/>
      <c r="B9" s="17" t="s">
        <v>3</v>
      </c>
      <c r="C9" s="19" t="s">
        <v>6</v>
      </c>
    </row>
    <row r="12" spans="1:10" ht="14" thickBot="1"/>
    <row r="13" spans="1:10">
      <c r="A13" s="159" t="s">
        <v>569</v>
      </c>
      <c r="B13" s="8"/>
      <c r="C13" s="8"/>
      <c r="D13" s="8"/>
      <c r="E13" s="8"/>
      <c r="F13" s="8"/>
      <c r="G13" s="8"/>
      <c r="H13" s="8"/>
      <c r="I13" s="8"/>
      <c r="J13" s="9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2"/>
    </row>
    <row r="15" spans="1:10">
      <c r="A15" s="158" t="s">
        <v>555</v>
      </c>
      <c r="B15" s="11"/>
      <c r="C15" s="11"/>
      <c r="D15" s="11"/>
      <c r="E15" s="11"/>
      <c r="F15" s="11"/>
      <c r="G15" s="11"/>
      <c r="H15" s="11"/>
      <c r="I15" s="11"/>
      <c r="J15" s="12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2"/>
    </row>
    <row r="17" spans="1:10">
      <c r="A17" s="176"/>
      <c r="B17" s="263" t="s">
        <v>397</v>
      </c>
      <c r="C17" s="264"/>
      <c r="D17" s="265"/>
      <c r="E17" s="263" t="s">
        <v>546</v>
      </c>
      <c r="F17" s="264"/>
      <c r="G17" s="265"/>
      <c r="H17" s="264" t="s">
        <v>547</v>
      </c>
      <c r="I17" s="264"/>
      <c r="J17" s="266"/>
    </row>
    <row r="18" spans="1:10">
      <c r="A18" s="44" t="s">
        <v>548</v>
      </c>
      <c r="B18" s="47">
        <v>1</v>
      </c>
      <c r="C18" s="47">
        <v>1</v>
      </c>
      <c r="D18" s="47">
        <v>1</v>
      </c>
      <c r="E18" s="47">
        <v>1</v>
      </c>
      <c r="F18" s="47">
        <v>1</v>
      </c>
      <c r="G18" s="47">
        <v>1</v>
      </c>
      <c r="H18" s="47">
        <v>1</v>
      </c>
      <c r="I18" s="47">
        <v>1</v>
      </c>
      <c r="J18" s="67">
        <v>1</v>
      </c>
    </row>
    <row r="19" spans="1:10">
      <c r="A19" s="44" t="s">
        <v>549</v>
      </c>
      <c r="B19" s="47">
        <v>2.0369459999999999</v>
      </c>
      <c r="C19" s="47">
        <v>1.856325</v>
      </c>
      <c r="D19" s="47">
        <v>2.23231</v>
      </c>
      <c r="E19" s="47">
        <v>1.5527340000000001</v>
      </c>
      <c r="F19" s="47">
        <v>2.3654120000000001</v>
      </c>
      <c r="G19" s="47">
        <v>2.1244999999999998</v>
      </c>
      <c r="H19" s="47">
        <v>1.5836790000000001</v>
      </c>
      <c r="I19" s="47">
        <v>1.7456320000000001</v>
      </c>
      <c r="J19" s="67">
        <v>1.6541319999999999</v>
      </c>
    </row>
    <row r="20" spans="1:10">
      <c r="A20" s="44" t="s">
        <v>550</v>
      </c>
      <c r="B20" s="47">
        <v>1.768799</v>
      </c>
      <c r="C20" s="47">
        <v>1.895632</v>
      </c>
      <c r="D20" s="47">
        <v>1.6545799999999999</v>
      </c>
      <c r="E20" s="47">
        <v>1.2377819999999999</v>
      </c>
      <c r="F20" s="47">
        <v>2.21326</v>
      </c>
      <c r="G20" s="47">
        <v>1.956378</v>
      </c>
      <c r="H20" s="47">
        <v>1.6955420000000001</v>
      </c>
      <c r="I20" s="47">
        <v>2.1265100000000001</v>
      </c>
      <c r="J20" s="67">
        <v>1.8465119999999999</v>
      </c>
    </row>
    <row r="21" spans="1:10">
      <c r="A21" s="44" t="s">
        <v>551</v>
      </c>
      <c r="B21" s="47">
        <v>1.6400790000000001</v>
      </c>
      <c r="C21" s="47">
        <v>1.42563</v>
      </c>
      <c r="D21" s="47">
        <v>1.65412</v>
      </c>
      <c r="E21" s="47">
        <v>1.164461</v>
      </c>
      <c r="F21" s="47">
        <v>1.670223</v>
      </c>
      <c r="G21" s="47">
        <v>1.7541230000000001</v>
      </c>
      <c r="H21" s="47">
        <v>1.306767</v>
      </c>
      <c r="I21" s="47">
        <v>1.654123</v>
      </c>
      <c r="J21" s="67">
        <v>1.6543220000000001</v>
      </c>
    </row>
    <row r="22" spans="1:10">
      <c r="A22" s="44" t="s">
        <v>552</v>
      </c>
      <c r="B22" s="47">
        <v>1.6471720000000001</v>
      </c>
      <c r="C22" s="47">
        <v>1.2365409999999999</v>
      </c>
      <c r="D22" s="47">
        <v>1.123659</v>
      </c>
      <c r="E22" s="47">
        <v>0.90323180000000003</v>
      </c>
      <c r="F22" s="47">
        <v>1.223125</v>
      </c>
      <c r="G22" s="47">
        <v>1.19235</v>
      </c>
      <c r="H22" s="47">
        <v>0.99498889999999995</v>
      </c>
      <c r="I22" s="47">
        <v>0.85621000000000003</v>
      </c>
      <c r="J22" s="67">
        <v>1.1235459999999999</v>
      </c>
    </row>
    <row r="23" spans="1:10">
      <c r="A23" s="44" t="s">
        <v>553</v>
      </c>
      <c r="B23" s="47">
        <v>1.0475669999999999</v>
      </c>
      <c r="C23" s="47">
        <v>0.78652999999999995</v>
      </c>
      <c r="D23" s="47">
        <v>0.67986530000000001</v>
      </c>
      <c r="E23" s="47">
        <v>0.25008950000000002</v>
      </c>
      <c r="F23" s="47">
        <v>0.98563210000000001</v>
      </c>
      <c r="G23" s="47">
        <v>0.78465300000000004</v>
      </c>
      <c r="H23" s="47">
        <v>0.22436639999999999</v>
      </c>
      <c r="I23" s="47">
        <v>0.42135</v>
      </c>
      <c r="J23" s="67">
        <v>0.74651230000000002</v>
      </c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2"/>
    </row>
    <row r="25" spans="1:10">
      <c r="A25" s="158" t="s">
        <v>556</v>
      </c>
      <c r="B25" s="11"/>
      <c r="C25" s="11"/>
      <c r="D25" s="11"/>
      <c r="E25" s="11"/>
      <c r="F25" s="11"/>
      <c r="G25" s="11"/>
      <c r="H25" s="11"/>
      <c r="I25" s="11"/>
      <c r="J25" s="12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2"/>
    </row>
    <row r="27" spans="1:10">
      <c r="A27" s="176"/>
      <c r="B27" s="263" t="s">
        <v>397</v>
      </c>
      <c r="C27" s="264"/>
      <c r="D27" s="265"/>
      <c r="E27" s="263" t="s">
        <v>546</v>
      </c>
      <c r="F27" s="264"/>
      <c r="G27" s="265"/>
      <c r="H27" s="264" t="s">
        <v>547</v>
      </c>
      <c r="I27" s="264"/>
      <c r="J27" s="266"/>
    </row>
    <row r="28" spans="1:10">
      <c r="A28" s="44" t="s">
        <v>548</v>
      </c>
      <c r="B28" s="47">
        <v>1</v>
      </c>
      <c r="C28" s="47">
        <v>1</v>
      </c>
      <c r="D28" s="47">
        <v>1</v>
      </c>
      <c r="E28" s="47">
        <v>1</v>
      </c>
      <c r="F28" s="47">
        <v>1</v>
      </c>
      <c r="G28" s="47">
        <v>1</v>
      </c>
      <c r="H28" s="47">
        <v>1</v>
      </c>
      <c r="I28" s="47">
        <v>1</v>
      </c>
      <c r="J28" s="67">
        <v>1</v>
      </c>
    </row>
    <row r="29" spans="1:10">
      <c r="A29" s="44" t="s">
        <v>549</v>
      </c>
      <c r="B29" s="47">
        <v>3.4753980000000002</v>
      </c>
      <c r="C29" s="47">
        <v>2.5623140000000002</v>
      </c>
      <c r="D29" s="47">
        <v>2.9765199999999998</v>
      </c>
      <c r="E29" s="47">
        <v>2.6035810000000001</v>
      </c>
      <c r="F29" s="47">
        <v>2.2959909999999999</v>
      </c>
      <c r="G29" s="47">
        <v>2.8945099999999999</v>
      </c>
      <c r="H29" s="47">
        <v>3.115513</v>
      </c>
      <c r="I29" s="47">
        <v>4.562316</v>
      </c>
      <c r="J29" s="67">
        <v>2.74613</v>
      </c>
    </row>
    <row r="30" spans="1:10">
      <c r="A30" s="44" t="s">
        <v>550</v>
      </c>
      <c r="B30" s="47">
        <v>2.6722589999999999</v>
      </c>
      <c r="C30" s="47">
        <v>2.123256</v>
      </c>
      <c r="D30" s="47">
        <v>2.5123449999999998</v>
      </c>
      <c r="E30" s="47">
        <v>2.0758429999999999</v>
      </c>
      <c r="F30" s="47">
        <v>1.6907380000000001</v>
      </c>
      <c r="G30" s="47">
        <v>2.1563270000000001</v>
      </c>
      <c r="H30" s="47">
        <v>4.3819489999999996</v>
      </c>
      <c r="I30" s="47">
        <v>4.9832099999999997</v>
      </c>
      <c r="J30" s="67">
        <v>3.6465299999999998</v>
      </c>
    </row>
    <row r="31" spans="1:10">
      <c r="A31" s="44" t="s">
        <v>551</v>
      </c>
      <c r="B31" s="47">
        <v>3.0625209999999998</v>
      </c>
      <c r="C31" s="47">
        <v>2.2145630000000001</v>
      </c>
      <c r="D31" s="47">
        <v>2.3845230000000002</v>
      </c>
      <c r="E31" s="47">
        <v>2.484658</v>
      </c>
      <c r="F31" s="47">
        <v>1.7744230000000001</v>
      </c>
      <c r="G31" s="47">
        <v>1.9856320000000001</v>
      </c>
      <c r="H31" s="47">
        <v>4.3052630000000001</v>
      </c>
      <c r="I31" s="47">
        <v>4.2513540000000001</v>
      </c>
      <c r="J31" s="67">
        <v>3.1354600000000001</v>
      </c>
    </row>
    <row r="32" spans="1:10">
      <c r="A32" s="44" t="s">
        <v>552</v>
      </c>
      <c r="B32" s="47">
        <v>2.2063449999999998</v>
      </c>
      <c r="C32" s="47">
        <v>1.5632140000000001</v>
      </c>
      <c r="D32" s="47">
        <v>1.8456319999999999</v>
      </c>
      <c r="E32" s="47">
        <v>0.73262490000000002</v>
      </c>
      <c r="F32" s="47">
        <v>1.2191689999999999</v>
      </c>
      <c r="G32" s="47">
        <v>1.1365099999999999</v>
      </c>
      <c r="H32" s="47">
        <v>2.296554</v>
      </c>
      <c r="I32" s="47">
        <v>2.061232</v>
      </c>
      <c r="J32" s="67">
        <v>1.8762129999999999</v>
      </c>
    </row>
    <row r="33" spans="1:13">
      <c r="A33" s="44" t="s">
        <v>553</v>
      </c>
      <c r="B33" s="47">
        <v>0.89430620000000005</v>
      </c>
      <c r="C33" s="47">
        <v>0.75433249999999996</v>
      </c>
      <c r="D33" s="47">
        <v>1.1102350000000001</v>
      </c>
      <c r="E33" s="47">
        <v>0.24120069999999999</v>
      </c>
      <c r="F33" s="47">
        <v>0.55289619999999995</v>
      </c>
      <c r="G33" s="47">
        <v>0.46984999999999999</v>
      </c>
      <c r="H33" s="47">
        <v>1.3974329999999999</v>
      </c>
      <c r="I33" s="47">
        <v>0.85654300000000005</v>
      </c>
      <c r="J33" s="67">
        <v>0.84621000000000002</v>
      </c>
    </row>
    <row r="34" spans="1:13">
      <c r="A34" s="10"/>
      <c r="B34" s="11"/>
      <c r="C34" s="11"/>
      <c r="D34" s="11"/>
      <c r="E34" s="11"/>
      <c r="F34" s="11"/>
      <c r="G34" s="11"/>
      <c r="H34" s="11"/>
      <c r="I34" s="11"/>
      <c r="J34" s="12"/>
    </row>
    <row r="35" spans="1:13">
      <c r="A35" s="158" t="s">
        <v>557</v>
      </c>
      <c r="B35" s="11"/>
      <c r="C35" s="11"/>
      <c r="D35" s="11"/>
      <c r="E35" s="11"/>
      <c r="F35" s="11"/>
      <c r="G35" s="11"/>
      <c r="H35" s="11"/>
      <c r="I35" s="11"/>
      <c r="J35" s="12"/>
    </row>
    <row r="36" spans="1:13">
      <c r="A36" s="10"/>
      <c r="B36" s="11"/>
      <c r="C36" s="11"/>
      <c r="D36" s="11"/>
      <c r="E36" s="11"/>
      <c r="F36" s="11"/>
      <c r="G36" s="11"/>
      <c r="H36" s="11"/>
      <c r="I36" s="11"/>
      <c r="J36" s="12"/>
    </row>
    <row r="37" spans="1:13">
      <c r="A37" s="176"/>
      <c r="B37" s="263" t="s">
        <v>397</v>
      </c>
      <c r="C37" s="264"/>
      <c r="D37" s="265"/>
      <c r="E37" s="263" t="s">
        <v>546</v>
      </c>
      <c r="F37" s="264"/>
      <c r="G37" s="265"/>
      <c r="H37" s="264" t="s">
        <v>547</v>
      </c>
      <c r="I37" s="264"/>
      <c r="J37" s="266"/>
    </row>
    <row r="38" spans="1:13">
      <c r="A38" s="44" t="s">
        <v>548</v>
      </c>
      <c r="B38" s="47">
        <v>1</v>
      </c>
      <c r="C38" s="47">
        <v>1</v>
      </c>
      <c r="D38" s="47">
        <v>1</v>
      </c>
      <c r="E38" s="47">
        <v>1</v>
      </c>
      <c r="F38" s="47">
        <v>1</v>
      </c>
      <c r="G38" s="47">
        <v>1</v>
      </c>
      <c r="H38" s="47">
        <v>1</v>
      </c>
      <c r="I38" s="47">
        <v>1</v>
      </c>
      <c r="J38" s="67">
        <v>1</v>
      </c>
    </row>
    <row r="39" spans="1:13">
      <c r="A39" s="44" t="s">
        <v>549</v>
      </c>
      <c r="B39" s="47">
        <v>1.387222</v>
      </c>
      <c r="C39" s="47">
        <v>1.5423100000000001</v>
      </c>
      <c r="D39" s="47">
        <v>1.6454230000000001</v>
      </c>
      <c r="E39" s="47">
        <v>2.4500320000000002</v>
      </c>
      <c r="F39" s="47">
        <v>2.0245470000000001</v>
      </c>
      <c r="G39" s="47">
        <v>2.7456209999999999</v>
      </c>
      <c r="H39" s="47">
        <v>2.3929010000000002</v>
      </c>
      <c r="I39" s="47">
        <v>2.7851319999999999</v>
      </c>
      <c r="J39" s="67">
        <v>2.54135</v>
      </c>
    </row>
    <row r="40" spans="1:13">
      <c r="A40" s="44" t="s">
        <v>550</v>
      </c>
      <c r="B40" s="47">
        <v>2.1802679999999999</v>
      </c>
      <c r="C40" s="47">
        <v>1.954521</v>
      </c>
      <c r="D40" s="47">
        <v>2.0321400000000001</v>
      </c>
      <c r="E40" s="47">
        <v>2.4073769999999999</v>
      </c>
      <c r="F40" s="47">
        <v>2.2754620000000001</v>
      </c>
      <c r="G40" s="47">
        <v>2.8456510000000002</v>
      </c>
      <c r="H40" s="47">
        <v>4.461303</v>
      </c>
      <c r="I40" s="47">
        <v>4.5622999999999996</v>
      </c>
      <c r="J40" s="67">
        <v>3.4568409999999998</v>
      </c>
    </row>
    <row r="41" spans="1:13">
      <c r="A41" s="44" t="s">
        <v>551</v>
      </c>
      <c r="B41" s="47">
        <v>1.6375249999999999</v>
      </c>
      <c r="C41" s="47">
        <v>1.4123000000000001</v>
      </c>
      <c r="D41" s="47">
        <v>1.7854000000000001</v>
      </c>
      <c r="E41" s="47">
        <v>2.4998740000000002</v>
      </c>
      <c r="F41" s="47">
        <v>1.9856</v>
      </c>
      <c r="G41" s="47">
        <v>2.1325400000000001</v>
      </c>
      <c r="H41" s="47">
        <v>4.330781</v>
      </c>
      <c r="I41" s="47">
        <v>3.7565210000000002</v>
      </c>
      <c r="J41" s="67">
        <v>2.8746209999999999</v>
      </c>
    </row>
    <row r="42" spans="1:13">
      <c r="A42" s="44" t="s">
        <v>552</v>
      </c>
      <c r="B42" s="47">
        <v>1.139667</v>
      </c>
      <c r="C42" s="47">
        <v>1.2145630000000001</v>
      </c>
      <c r="D42" s="47">
        <v>1.3265</v>
      </c>
      <c r="E42" s="47">
        <v>1.898598</v>
      </c>
      <c r="F42" s="47">
        <v>1.5865210000000001</v>
      </c>
      <c r="G42" s="47">
        <v>1.6541300000000001</v>
      </c>
      <c r="H42" s="47">
        <v>2.0338129999999999</v>
      </c>
      <c r="I42" s="47">
        <v>2.1235460000000002</v>
      </c>
      <c r="J42" s="67">
        <v>1.8746510000000001</v>
      </c>
    </row>
    <row r="43" spans="1:13">
      <c r="A43" s="44" t="s">
        <v>553</v>
      </c>
      <c r="B43" s="47">
        <v>0.55688890000000002</v>
      </c>
      <c r="C43" s="47">
        <v>0.97854629999999998</v>
      </c>
      <c r="D43" s="47">
        <v>0.84563200000000005</v>
      </c>
      <c r="E43" s="47">
        <v>1.59524</v>
      </c>
      <c r="F43" s="47">
        <v>1.2013499999999999</v>
      </c>
      <c r="G43" s="47">
        <v>1.1235459999999999</v>
      </c>
      <c r="H43" s="47">
        <v>0.38055909999999998</v>
      </c>
      <c r="I43" s="47">
        <v>0.54964729999999995</v>
      </c>
      <c r="J43" s="67">
        <v>0.87642129999999996</v>
      </c>
    </row>
    <row r="44" spans="1:13" ht="14" thickBot="1">
      <c r="A44" s="14"/>
      <c r="B44" s="17"/>
      <c r="C44" s="17"/>
      <c r="D44" s="17"/>
      <c r="E44" s="17"/>
      <c r="F44" s="17"/>
      <c r="G44" s="17"/>
      <c r="H44" s="17"/>
      <c r="I44" s="17"/>
      <c r="J44" s="19"/>
    </row>
    <row r="46" spans="1:13" ht="14" thickBot="1"/>
    <row r="47" spans="1:13" ht="14" thickBot="1">
      <c r="A47" s="159" t="s">
        <v>570</v>
      </c>
    </row>
    <row r="48" spans="1:13">
      <c r="A48" s="21"/>
      <c r="B48" s="193" t="s">
        <v>532</v>
      </c>
      <c r="C48" s="192"/>
      <c r="D48" s="192"/>
      <c r="E48" s="193" t="s">
        <v>533</v>
      </c>
      <c r="F48" s="192"/>
      <c r="G48" s="192"/>
      <c r="H48" s="193" t="s">
        <v>558</v>
      </c>
      <c r="I48" s="192"/>
      <c r="J48" s="192"/>
      <c r="K48" s="193" t="s">
        <v>559</v>
      </c>
      <c r="L48" s="8"/>
      <c r="M48" s="9"/>
    </row>
    <row r="49" spans="1:13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2"/>
    </row>
    <row r="50" spans="1:13">
      <c r="A50" s="10"/>
      <c r="B50" s="20" t="s">
        <v>193</v>
      </c>
      <c r="C50" s="20" t="s">
        <v>194</v>
      </c>
      <c r="D50" s="20" t="s">
        <v>195</v>
      </c>
      <c r="E50" s="20" t="s">
        <v>193</v>
      </c>
      <c r="F50" s="20" t="s">
        <v>194</v>
      </c>
      <c r="G50" s="20" t="s">
        <v>195</v>
      </c>
      <c r="H50" s="20" t="s">
        <v>193</v>
      </c>
      <c r="I50" s="20" t="s">
        <v>194</v>
      </c>
      <c r="J50" s="20" t="s">
        <v>195</v>
      </c>
      <c r="K50" s="20" t="s">
        <v>193</v>
      </c>
      <c r="L50" s="20" t="s">
        <v>194</v>
      </c>
      <c r="M50" s="24" t="s">
        <v>195</v>
      </c>
    </row>
    <row r="51" spans="1:13" ht="15">
      <c r="A51" s="194" t="s">
        <v>283</v>
      </c>
      <c r="B51" s="11">
        <v>3.0500989999999999E-2</v>
      </c>
      <c r="C51" s="11">
        <v>5.5360470000000002E-2</v>
      </c>
      <c r="D51" s="11">
        <v>4.1256300000000003E-2</v>
      </c>
      <c r="E51" s="11">
        <v>1</v>
      </c>
      <c r="F51" s="11">
        <v>1</v>
      </c>
      <c r="G51" s="11">
        <v>1</v>
      </c>
      <c r="H51" s="11">
        <v>0.44596419999999998</v>
      </c>
      <c r="I51" s="11">
        <v>0.465779</v>
      </c>
      <c r="J51" s="11">
        <v>0.47660570000000002</v>
      </c>
      <c r="K51" s="11">
        <v>0.7295102</v>
      </c>
      <c r="L51" s="11">
        <v>0.77942029999999995</v>
      </c>
      <c r="M51" s="12">
        <v>0.68270299999999995</v>
      </c>
    </row>
    <row r="52" spans="1:13" ht="15">
      <c r="A52" s="194" t="s">
        <v>296</v>
      </c>
      <c r="B52" s="11">
        <v>1.151773E-2</v>
      </c>
      <c r="C52" s="11">
        <v>2.4688789999999999E-2</v>
      </c>
      <c r="D52" s="11">
        <v>1.12563E-2</v>
      </c>
      <c r="E52" s="11">
        <v>1</v>
      </c>
      <c r="F52" s="11">
        <v>1</v>
      </c>
      <c r="G52" s="11">
        <v>1</v>
      </c>
      <c r="H52" s="11">
        <v>0.44135150000000001</v>
      </c>
      <c r="I52" s="11">
        <v>0.58673489999999995</v>
      </c>
      <c r="J52" s="11">
        <v>0.40944219999999998</v>
      </c>
      <c r="K52" s="11">
        <v>0.64394079999999998</v>
      </c>
      <c r="L52" s="11">
        <v>0.74278460000000002</v>
      </c>
      <c r="M52" s="12">
        <v>0.63508790000000004</v>
      </c>
    </row>
    <row r="53" spans="1:13" ht="16">
      <c r="A53" s="194" t="s">
        <v>560</v>
      </c>
      <c r="B53" s="11">
        <v>5.6328160000000002E-2</v>
      </c>
      <c r="C53" s="11">
        <v>1.023745E-2</v>
      </c>
      <c r="D53" s="11">
        <v>3.2145600000000003E-2</v>
      </c>
      <c r="E53" s="11">
        <v>1</v>
      </c>
      <c r="F53" s="11">
        <v>1</v>
      </c>
      <c r="G53" s="11">
        <v>1</v>
      </c>
      <c r="H53" s="11">
        <v>0.43678640000000002</v>
      </c>
      <c r="I53" s="11">
        <v>0.55559499999999995</v>
      </c>
      <c r="J53" s="11">
        <v>0.38811380000000001</v>
      </c>
      <c r="K53" s="11">
        <v>0.76577899999999999</v>
      </c>
      <c r="L53" s="11">
        <v>0.69813239999999999</v>
      </c>
      <c r="M53" s="12">
        <v>0.7447241</v>
      </c>
    </row>
    <row r="54" spans="1:13" ht="16">
      <c r="A54" s="194" t="s">
        <v>561</v>
      </c>
      <c r="B54" s="11">
        <v>8.3042859999999993E-3</v>
      </c>
      <c r="C54" s="11">
        <v>1.946368E-3</v>
      </c>
      <c r="D54" s="11">
        <v>7.4586000000000001E-3</v>
      </c>
      <c r="E54" s="11">
        <v>1</v>
      </c>
      <c r="F54" s="11">
        <v>1</v>
      </c>
      <c r="G54" s="11">
        <v>1</v>
      </c>
      <c r="H54" s="11">
        <v>0.4948283</v>
      </c>
      <c r="I54" s="11">
        <v>0.4388591</v>
      </c>
      <c r="J54" s="11">
        <v>0.44089640000000002</v>
      </c>
      <c r="K54" s="11">
        <v>0.74226179999999997</v>
      </c>
      <c r="L54" s="11">
        <v>0.71552369999999998</v>
      </c>
      <c r="M54" s="12">
        <v>0.81747970000000003</v>
      </c>
    </row>
    <row r="55" spans="1:13" ht="15">
      <c r="A55" s="194" t="s">
        <v>299</v>
      </c>
      <c r="B55" s="11">
        <v>3.4915219999999999E-3</v>
      </c>
      <c r="C55" s="11">
        <v>2.7621360000000001E-3</v>
      </c>
      <c r="D55" s="11">
        <v>1.542E-3</v>
      </c>
      <c r="E55" s="11">
        <v>1</v>
      </c>
      <c r="F55" s="11">
        <v>1</v>
      </c>
      <c r="G55" s="11">
        <v>1</v>
      </c>
      <c r="H55" s="11">
        <v>0.54714689999999999</v>
      </c>
      <c r="I55" s="11">
        <v>0.65196699999999996</v>
      </c>
      <c r="J55" s="11">
        <v>0.56593629999999995</v>
      </c>
      <c r="K55" s="11">
        <v>0.79278420000000005</v>
      </c>
      <c r="L55" s="11">
        <v>0.8069556</v>
      </c>
      <c r="M55" s="12">
        <v>0.72018769999999999</v>
      </c>
    </row>
    <row r="56" spans="1:13" ht="15">
      <c r="A56" s="194" t="s">
        <v>300</v>
      </c>
      <c r="B56" s="11">
        <v>4.5122790000000003E-2</v>
      </c>
      <c r="C56" s="11">
        <v>5.516894E-2</v>
      </c>
      <c r="D56" s="11">
        <v>9.8563200000000004E-2</v>
      </c>
      <c r="E56" s="11">
        <v>1</v>
      </c>
      <c r="F56" s="11">
        <v>1</v>
      </c>
      <c r="G56" s="11">
        <v>1</v>
      </c>
      <c r="H56" s="11">
        <v>0.68065699999999996</v>
      </c>
      <c r="I56" s="11">
        <v>0.67110539999999996</v>
      </c>
      <c r="J56" s="11">
        <v>0.62688500000000003</v>
      </c>
      <c r="K56" s="11">
        <v>0.73713459999999997</v>
      </c>
      <c r="L56" s="11">
        <v>0.88297499999999995</v>
      </c>
      <c r="M56" s="12">
        <v>0.76259449999999995</v>
      </c>
    </row>
    <row r="57" spans="1:13" ht="15">
      <c r="A57" s="194" t="s">
        <v>303</v>
      </c>
      <c r="B57" s="11">
        <v>0.17075499999999999</v>
      </c>
      <c r="C57" s="11">
        <v>0.2199123</v>
      </c>
      <c r="D57" s="11">
        <v>0.2415621</v>
      </c>
      <c r="E57" s="11">
        <v>1</v>
      </c>
      <c r="F57" s="11">
        <v>1</v>
      </c>
      <c r="G57" s="11">
        <v>1</v>
      </c>
      <c r="H57" s="11">
        <v>0.67595539999999998</v>
      </c>
      <c r="I57" s="11">
        <v>0.54236600000000001</v>
      </c>
      <c r="J57" s="11">
        <v>0.46753869999999997</v>
      </c>
      <c r="K57" s="11">
        <v>0.75001949999999995</v>
      </c>
      <c r="L57" s="11">
        <v>0.8</v>
      </c>
      <c r="M57" s="12">
        <v>0.73219880000000004</v>
      </c>
    </row>
    <row r="58" spans="1:13" ht="15">
      <c r="A58" s="194" t="s">
        <v>397</v>
      </c>
      <c r="B58" s="11">
        <v>1.15632</v>
      </c>
      <c r="C58" s="11">
        <v>1.2569300000000001</v>
      </c>
      <c r="D58" s="11">
        <v>0.901254</v>
      </c>
      <c r="E58" s="11">
        <v>1</v>
      </c>
      <c r="F58" s="11">
        <v>1</v>
      </c>
      <c r="G58" s="11">
        <v>1</v>
      </c>
      <c r="H58" s="11">
        <v>0.149865</v>
      </c>
      <c r="I58" s="11">
        <v>0.1123656</v>
      </c>
      <c r="J58" s="11">
        <v>0.21456</v>
      </c>
      <c r="K58" s="11">
        <v>0.41037079999999998</v>
      </c>
      <c r="L58" s="11">
        <v>0.38568999999999998</v>
      </c>
      <c r="M58" s="12">
        <v>0.54123600000000005</v>
      </c>
    </row>
    <row r="59" spans="1:13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2"/>
    </row>
    <row r="60" spans="1:13">
      <c r="A60" s="10"/>
      <c r="B60" s="11"/>
      <c r="C60" s="11"/>
      <c r="D60" s="20" t="s">
        <v>562</v>
      </c>
      <c r="E60" s="11"/>
      <c r="F60" s="20" t="s">
        <v>563</v>
      </c>
      <c r="G60" s="11"/>
      <c r="H60" s="11"/>
      <c r="I60" s="11"/>
      <c r="J60" s="11"/>
      <c r="K60" s="11"/>
      <c r="L60" s="11"/>
      <c r="M60" s="12"/>
    </row>
    <row r="61" spans="1:13" ht="15">
      <c r="A61" s="10"/>
      <c r="B61" s="11"/>
      <c r="C61" s="90" t="s">
        <v>283</v>
      </c>
      <c r="D61" s="11">
        <f>TTEST(E51:G51,H51:J51,2,2)</f>
        <v>4.6578358805041093E-7</v>
      </c>
      <c r="E61" s="11" t="s">
        <v>564</v>
      </c>
      <c r="F61" s="11">
        <f>TTEST(E51:G51,K51:M51,2,2)</f>
        <v>6.451823809411662E-4</v>
      </c>
      <c r="G61" s="11" t="s">
        <v>565</v>
      </c>
      <c r="H61" s="11"/>
      <c r="I61" s="11"/>
      <c r="J61" s="11"/>
      <c r="K61" s="11"/>
      <c r="L61" s="11"/>
      <c r="M61" s="12"/>
    </row>
    <row r="62" spans="1:13" ht="15">
      <c r="A62" s="10"/>
      <c r="B62" s="11"/>
      <c r="C62" s="90" t="s">
        <v>296</v>
      </c>
      <c r="D62" s="11">
        <f t="shared" ref="D62:D66" si="0">TTEST(E52:G52,H52:J52,2,2)</f>
        <v>6.7272792807902446E-4</v>
      </c>
      <c r="E62" s="11" t="s">
        <v>564</v>
      </c>
      <c r="F62" s="11">
        <f t="shared" ref="F62:F66" si="1">TTEST(E52:G52,K52:M52,2,2)</f>
        <v>7.0043628915609038E-4</v>
      </c>
      <c r="G62" s="11" t="s">
        <v>564</v>
      </c>
      <c r="H62" s="11"/>
      <c r="I62" s="11"/>
      <c r="J62" s="11"/>
      <c r="K62" s="11"/>
      <c r="L62" s="11"/>
      <c r="M62" s="12"/>
    </row>
    <row r="63" spans="1:13" ht="16">
      <c r="A63" s="10"/>
      <c r="B63" s="11"/>
      <c r="C63" s="90" t="s">
        <v>560</v>
      </c>
      <c r="D63" s="11">
        <f t="shared" si="0"/>
        <v>4.0903948043772767E-4</v>
      </c>
      <c r="E63" s="11" t="s">
        <v>564</v>
      </c>
      <c r="F63" s="11">
        <f t="shared" si="1"/>
        <v>1.9038001497993857E-4</v>
      </c>
      <c r="G63" s="11" t="s">
        <v>564</v>
      </c>
      <c r="H63" s="11"/>
      <c r="I63" s="11"/>
      <c r="J63" s="11"/>
      <c r="K63" s="11"/>
      <c r="L63" s="11"/>
      <c r="M63" s="12"/>
    </row>
    <row r="64" spans="1:13" ht="16">
      <c r="A64" s="10"/>
      <c r="B64" s="11"/>
      <c r="C64" s="90" t="s">
        <v>561</v>
      </c>
      <c r="D64" s="11">
        <f t="shared" si="0"/>
        <v>7.7941870416815868E-6</v>
      </c>
      <c r="E64" s="11" t="s">
        <v>564</v>
      </c>
      <c r="F64" s="11">
        <f t="shared" si="1"/>
        <v>1.3786816664570043E-3</v>
      </c>
      <c r="G64" s="11" t="s">
        <v>566</v>
      </c>
      <c r="H64" s="11"/>
      <c r="I64" s="11"/>
      <c r="J64" s="11"/>
      <c r="K64" s="11"/>
      <c r="L64" s="11"/>
      <c r="M64" s="12"/>
    </row>
    <row r="65" spans="1:13" ht="15">
      <c r="A65" s="10"/>
      <c r="B65" s="11"/>
      <c r="C65" s="90" t="s">
        <v>299</v>
      </c>
      <c r="D65" s="11">
        <f t="shared" si="0"/>
        <v>2.1753176780448265E-4</v>
      </c>
      <c r="E65" s="11" t="s">
        <v>564</v>
      </c>
      <c r="F65" s="11">
        <f t="shared" si="1"/>
        <v>1.0817021450726081E-3</v>
      </c>
      <c r="G65" s="11" t="s">
        <v>567</v>
      </c>
      <c r="H65" s="11"/>
      <c r="I65" s="11"/>
      <c r="J65" s="11"/>
      <c r="K65" s="11"/>
      <c r="L65" s="11"/>
      <c r="M65" s="12"/>
    </row>
    <row r="66" spans="1:13" ht="15">
      <c r="A66" s="10"/>
      <c r="B66" s="11"/>
      <c r="C66" s="90" t="s">
        <v>300</v>
      </c>
      <c r="D66" s="11">
        <f t="shared" si="0"/>
        <v>3.3089264097240036E-5</v>
      </c>
      <c r="E66" s="11" t="s">
        <v>564</v>
      </c>
      <c r="F66" s="11">
        <f t="shared" si="1"/>
        <v>1.0221026988044469E-2</v>
      </c>
      <c r="G66" s="11" t="s">
        <v>568</v>
      </c>
      <c r="H66" s="11"/>
      <c r="I66" s="11"/>
      <c r="J66" s="11"/>
      <c r="K66" s="11"/>
      <c r="L66" s="11"/>
      <c r="M66" s="12"/>
    </row>
    <row r="67" spans="1:13" ht="15">
      <c r="A67" s="10"/>
      <c r="B67" s="11"/>
      <c r="C67" s="90" t="s">
        <v>303</v>
      </c>
      <c r="D67" s="11">
        <f>TTEST(E57:G57,H57:J57,2,2)</f>
        <v>1.9864115895840656E-3</v>
      </c>
      <c r="E67" s="11" t="s">
        <v>567</v>
      </c>
      <c r="F67" s="11">
        <f>TTEST(E57:G57,K57:M57,2,2)</f>
        <v>2.9615575157597478E-4</v>
      </c>
      <c r="G67" s="11" t="s">
        <v>564</v>
      </c>
      <c r="H67" s="11"/>
      <c r="I67" s="11"/>
      <c r="J67" s="11"/>
      <c r="K67" s="11"/>
      <c r="L67" s="11"/>
      <c r="M67" s="12"/>
    </row>
    <row r="68" spans="1:13" ht="15">
      <c r="A68" s="10"/>
      <c r="B68" s="11"/>
      <c r="C68" s="90" t="s">
        <v>397</v>
      </c>
      <c r="D68" s="11">
        <f>TTEST(E58:G58,H58:J58,2,2)</f>
        <v>9.4362021094511665E-6</v>
      </c>
      <c r="E68" s="11" t="s">
        <v>564</v>
      </c>
      <c r="F68" s="11">
        <f>TTEST(E58:G58,K58:M58,2,2)</f>
        <v>3.2826653863316917E-4</v>
      </c>
      <c r="G68" s="11" t="s">
        <v>564</v>
      </c>
      <c r="H68" s="11"/>
      <c r="I68" s="11"/>
      <c r="J68" s="11"/>
      <c r="K68" s="11"/>
      <c r="L68" s="11"/>
      <c r="M68" s="12"/>
    </row>
    <row r="69" spans="1:13" ht="14" thickBot="1">
      <c r="A69" s="14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9"/>
    </row>
  </sheetData>
  <mergeCells count="9">
    <mergeCell ref="B37:D37"/>
    <mergeCell ref="E37:G37"/>
    <mergeCell ref="H37:J37"/>
    <mergeCell ref="B17:D17"/>
    <mergeCell ref="E17:G17"/>
    <mergeCell ref="H17:J17"/>
    <mergeCell ref="B27:D27"/>
    <mergeCell ref="E27:G27"/>
    <mergeCell ref="H27:J27"/>
  </mergeCells>
  <phoneticPr fontId="1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workbookViewId="0">
      <selection activeCell="E16" sqref="E16"/>
    </sheetView>
  </sheetViews>
  <sheetFormatPr baseColWidth="10" defaultRowHeight="13" x14ac:dyDescent="0"/>
  <cols>
    <col min="7" max="7" width="15.5703125" bestFit="1" customWidth="1"/>
    <col min="14" max="14" width="12.28515625" bestFit="1" customWidth="1"/>
  </cols>
  <sheetData>
    <row r="1" spans="1:15" ht="14" thickBot="1"/>
    <row r="2" spans="1:15">
      <c r="A2" s="197" t="s">
        <v>30</v>
      </c>
      <c r="B2" s="8"/>
      <c r="C2" s="8"/>
      <c r="D2" s="9"/>
      <c r="G2" s="159" t="s">
        <v>7</v>
      </c>
      <c r="H2" s="8"/>
      <c r="I2" s="8"/>
      <c r="J2" s="8"/>
      <c r="K2" s="8"/>
      <c r="L2" s="8"/>
      <c r="M2" s="8"/>
      <c r="N2" s="8"/>
      <c r="O2" s="9"/>
    </row>
    <row r="3" spans="1:15">
      <c r="A3" s="10"/>
      <c r="B3" s="11"/>
      <c r="C3" s="11"/>
      <c r="D3" s="12"/>
      <c r="G3" s="10"/>
      <c r="H3" s="11"/>
      <c r="I3" s="11"/>
      <c r="J3" s="11"/>
      <c r="K3" s="11"/>
      <c r="L3" s="11"/>
      <c r="M3" s="11"/>
      <c r="N3" s="11"/>
      <c r="O3" s="12"/>
    </row>
    <row r="4" spans="1:15">
      <c r="A4" s="10"/>
      <c r="B4" s="11"/>
      <c r="C4" s="11"/>
      <c r="D4" s="12"/>
      <c r="G4" s="10"/>
      <c r="H4" s="11"/>
      <c r="I4" s="11"/>
      <c r="J4" s="11"/>
      <c r="K4" s="11"/>
      <c r="L4" s="11"/>
      <c r="M4" s="11"/>
      <c r="N4" s="11"/>
      <c r="O4" s="12"/>
    </row>
    <row r="5" spans="1:15" ht="14">
      <c r="A5" s="198"/>
      <c r="B5" s="199" t="s">
        <v>31</v>
      </c>
      <c r="C5" s="199" t="s">
        <v>32</v>
      </c>
      <c r="D5" s="200" t="s">
        <v>9</v>
      </c>
      <c r="G5" s="10"/>
      <c r="H5" s="54" t="s">
        <v>308</v>
      </c>
      <c r="I5" s="54" t="s">
        <v>309</v>
      </c>
      <c r="J5" s="54" t="s">
        <v>310</v>
      </c>
      <c r="K5" s="54" t="s">
        <v>190</v>
      </c>
      <c r="L5" s="55" t="s">
        <v>353</v>
      </c>
      <c r="M5" s="55" t="s">
        <v>214</v>
      </c>
      <c r="N5" s="55" t="s">
        <v>306</v>
      </c>
      <c r="O5" s="12"/>
    </row>
    <row r="6" spans="1:15" ht="14">
      <c r="A6" s="198" t="s">
        <v>35</v>
      </c>
      <c r="B6" s="199">
        <v>0.681302199</v>
      </c>
      <c r="C6" s="199">
        <v>8.5859026570000001</v>
      </c>
      <c r="D6" s="200">
        <v>1.8145241539999999</v>
      </c>
      <c r="G6" s="72" t="s">
        <v>128</v>
      </c>
      <c r="H6" s="11"/>
      <c r="I6" s="11"/>
      <c r="J6" s="11"/>
      <c r="K6" s="11"/>
      <c r="L6" s="11"/>
      <c r="M6" s="11"/>
      <c r="N6" s="11"/>
      <c r="O6" s="12"/>
    </row>
    <row r="7" spans="1:15" ht="14">
      <c r="A7" s="198" t="s">
        <v>462</v>
      </c>
      <c r="B7" s="199">
        <v>0.44629764100000002</v>
      </c>
      <c r="C7" s="199">
        <v>12.243372089999999</v>
      </c>
      <c r="D7" s="200">
        <v>3.0551792359999999</v>
      </c>
      <c r="G7" s="60" t="s">
        <v>347</v>
      </c>
      <c r="H7" s="11">
        <v>0.1361627</v>
      </c>
      <c r="I7" s="11">
        <v>8.4236450000000004E-2</v>
      </c>
      <c r="J7" s="11">
        <v>3.4753480000000003E-2</v>
      </c>
      <c r="K7" s="11">
        <v>4.4900990000000002E-2</v>
      </c>
      <c r="L7" s="56">
        <f>AVERAGE(H7:K7)</f>
        <v>7.5013405000000005E-2</v>
      </c>
      <c r="M7" s="56">
        <f>STDEV(H7:K7)</f>
        <v>4.601420047553037E-2</v>
      </c>
      <c r="N7" s="56"/>
      <c r="O7" s="12"/>
    </row>
    <row r="8" spans="1:15" ht="14">
      <c r="A8" s="198" t="s">
        <v>463</v>
      </c>
      <c r="B8" s="199">
        <v>1.8723751660000001</v>
      </c>
      <c r="C8" s="199">
        <v>4.1273656570000004</v>
      </c>
      <c r="D8" s="200">
        <v>2.1977548389999999</v>
      </c>
      <c r="G8" s="60" t="s">
        <v>348</v>
      </c>
      <c r="H8" s="11">
        <v>1</v>
      </c>
      <c r="I8" s="11">
        <v>1</v>
      </c>
      <c r="J8" s="11">
        <v>1</v>
      </c>
      <c r="K8" s="11">
        <v>1</v>
      </c>
      <c r="L8" s="56">
        <f t="shared" ref="L8:L10" si="0">AVERAGE(H8:K8)</f>
        <v>1</v>
      </c>
      <c r="M8" s="56">
        <f t="shared" ref="M8:M10" si="1">STDEV(H8:K8)</f>
        <v>0</v>
      </c>
      <c r="N8" s="56">
        <f>TTEST(H7:K7,H8:K8,2,2)</f>
        <v>1.5828448873501346E-8</v>
      </c>
      <c r="O8" s="12" t="s">
        <v>351</v>
      </c>
    </row>
    <row r="9" spans="1:15" ht="14">
      <c r="A9" s="198" t="s">
        <v>33</v>
      </c>
      <c r="B9" s="199">
        <v>0.99999166900000003</v>
      </c>
      <c r="C9" s="199">
        <v>8.3188801340000005</v>
      </c>
      <c r="D9" s="200">
        <v>2.3558194100000001</v>
      </c>
      <c r="G9" s="179" t="s">
        <v>571</v>
      </c>
      <c r="H9" s="11">
        <v>0.76967289999999999</v>
      </c>
      <c r="I9" s="11">
        <v>0.88949100000000003</v>
      </c>
      <c r="J9" s="11">
        <v>0.70967100000000005</v>
      </c>
      <c r="K9" s="11">
        <v>0.71653469999999997</v>
      </c>
      <c r="L9" s="56">
        <f t="shared" si="0"/>
        <v>0.77134239999999998</v>
      </c>
      <c r="M9" s="56">
        <f t="shared" si="1"/>
        <v>8.3204816506137438E-2</v>
      </c>
      <c r="N9" s="56">
        <f>TTEST(H8:K8,H9:K9,2,2)</f>
        <v>1.5201618075060699E-3</v>
      </c>
      <c r="O9" s="12" t="s">
        <v>472</v>
      </c>
    </row>
    <row r="10" spans="1:15" ht="14">
      <c r="A10" s="198" t="s">
        <v>34</v>
      </c>
      <c r="B10" s="199">
        <v>0.76458911200000002</v>
      </c>
      <c r="C10" s="199">
        <v>4.0645868030000001</v>
      </c>
      <c r="D10" s="200">
        <v>0.63525157600000004</v>
      </c>
      <c r="G10" s="179" t="s">
        <v>56</v>
      </c>
      <c r="H10" s="11">
        <v>0.1236579</v>
      </c>
      <c r="I10" s="11">
        <v>0.1653124</v>
      </c>
      <c r="J10" s="11">
        <v>8.1293530000000003E-2</v>
      </c>
      <c r="K10" s="11">
        <v>6.2741309999999995E-2</v>
      </c>
      <c r="L10" s="56">
        <f t="shared" si="0"/>
        <v>0.108251285</v>
      </c>
      <c r="M10" s="56">
        <f t="shared" si="1"/>
        <v>4.5793787824485906E-2</v>
      </c>
      <c r="N10" s="56">
        <f>TTEST(H8:K8,H10:K10,2,2)</f>
        <v>1.9142884394504723E-8</v>
      </c>
      <c r="O10" s="12" t="s">
        <v>351</v>
      </c>
    </row>
    <row r="11" spans="1:15">
      <c r="A11" s="10"/>
      <c r="B11" s="11"/>
      <c r="C11" s="11"/>
      <c r="D11" s="12"/>
      <c r="G11" s="60"/>
      <c r="H11" s="11"/>
      <c r="I11" s="11"/>
      <c r="J11" s="11"/>
      <c r="K11" s="11"/>
      <c r="L11" s="56"/>
      <c r="M11" s="56"/>
      <c r="N11" s="56"/>
      <c r="O11" s="12"/>
    </row>
    <row r="12" spans="1:15" ht="14">
      <c r="A12" s="201" t="s">
        <v>36</v>
      </c>
      <c r="B12" s="11"/>
      <c r="C12" s="11"/>
      <c r="D12" s="12"/>
      <c r="G12" s="10"/>
      <c r="H12" s="11"/>
      <c r="I12" s="11"/>
      <c r="J12" s="11"/>
      <c r="K12" s="11"/>
      <c r="L12" s="11"/>
      <c r="M12" s="11"/>
      <c r="N12" s="11"/>
      <c r="O12" s="12"/>
    </row>
    <row r="13" spans="1:15">
      <c r="A13" s="10"/>
      <c r="B13" s="11" t="s">
        <v>37</v>
      </c>
      <c r="C13" s="11" t="s">
        <v>444</v>
      </c>
      <c r="D13" s="12"/>
      <c r="G13" s="10"/>
      <c r="H13" s="11"/>
      <c r="I13" s="11"/>
      <c r="J13" s="11"/>
      <c r="K13" s="11"/>
      <c r="L13" s="11"/>
      <c r="M13" s="11"/>
      <c r="N13" s="11"/>
      <c r="O13" s="12"/>
    </row>
    <row r="14" spans="1:15" ht="14">
      <c r="A14" s="198" t="s">
        <v>35</v>
      </c>
      <c r="B14" s="11">
        <v>88.357209999999995</v>
      </c>
      <c r="C14" s="11">
        <v>81.324259999999995</v>
      </c>
      <c r="D14" s="12"/>
      <c r="G14" s="72" t="s">
        <v>390</v>
      </c>
      <c r="H14" s="11"/>
      <c r="I14" s="11"/>
      <c r="J14" s="11"/>
      <c r="K14" s="11"/>
      <c r="L14" s="11"/>
      <c r="M14" s="11"/>
      <c r="N14" s="11"/>
      <c r="O14" s="12"/>
    </row>
    <row r="15" spans="1:15" ht="14">
      <c r="A15" s="198" t="s">
        <v>462</v>
      </c>
      <c r="B15" s="11">
        <v>70.274209999999997</v>
      </c>
      <c r="C15" s="11">
        <v>65.61215</v>
      </c>
      <c r="D15" s="12"/>
      <c r="G15" s="60" t="s">
        <v>347</v>
      </c>
      <c r="H15" s="11">
        <v>0.1156298</v>
      </c>
      <c r="I15" s="11">
        <v>4.60963E-2</v>
      </c>
      <c r="J15" s="11">
        <v>3.3898089999999999E-2</v>
      </c>
      <c r="K15" s="11">
        <v>4.5346270000000001E-2</v>
      </c>
      <c r="L15" s="56">
        <f>AVERAGE(H15:K15)</f>
        <v>6.0242614999999999E-2</v>
      </c>
      <c r="M15" s="56">
        <f>STDEV(H15:K15)</f>
        <v>3.7344314971795918E-2</v>
      </c>
      <c r="N15" s="56"/>
      <c r="O15" s="12"/>
    </row>
    <row r="16" spans="1:15" ht="14">
      <c r="A16" s="198" t="s">
        <v>463</v>
      </c>
      <c r="B16" s="11">
        <v>71.110470000000007</v>
      </c>
      <c r="C16" s="11">
        <v>67.289460000000005</v>
      </c>
      <c r="D16" s="12"/>
      <c r="G16" s="60" t="s">
        <v>348</v>
      </c>
      <c r="H16" s="11">
        <v>1</v>
      </c>
      <c r="I16" s="11">
        <v>1</v>
      </c>
      <c r="J16" s="11">
        <v>1</v>
      </c>
      <c r="K16" s="11">
        <v>1</v>
      </c>
      <c r="L16" s="56">
        <f t="shared" ref="L16:L18" si="2">AVERAGE(H16:K16)</f>
        <v>1</v>
      </c>
      <c r="M16" s="56">
        <f t="shared" ref="M16:M18" si="3">STDEV(H16:K16)</f>
        <v>0</v>
      </c>
      <c r="N16" s="56">
        <f>TTEST(H15:K15,H16:K16,2,2)</f>
        <v>4.1274236486428767E-9</v>
      </c>
      <c r="O16" s="12" t="s">
        <v>351</v>
      </c>
    </row>
    <row r="17" spans="1:15">
      <c r="A17" s="110" t="s">
        <v>415</v>
      </c>
      <c r="B17" s="11"/>
      <c r="C17" s="11">
        <v>0.53939999999999999</v>
      </c>
      <c r="D17" s="12"/>
      <c r="G17" s="179" t="s">
        <v>571</v>
      </c>
      <c r="H17" s="11">
        <v>0.7224737</v>
      </c>
      <c r="I17" s="11">
        <v>0.75066549999999999</v>
      </c>
      <c r="J17" s="11">
        <v>0.81513919999999995</v>
      </c>
      <c r="K17" s="11">
        <v>0.80893990000000005</v>
      </c>
      <c r="L17" s="56">
        <f t="shared" si="2"/>
        <v>0.77430457499999994</v>
      </c>
      <c r="M17" s="56">
        <f t="shared" si="3"/>
        <v>4.5138002491867467E-2</v>
      </c>
      <c r="N17" s="56">
        <f>TTEST(H16:K16,H17:K17,2,2)</f>
        <v>5.7911907298685545E-5</v>
      </c>
      <c r="O17" s="12" t="s">
        <v>351</v>
      </c>
    </row>
    <row r="18" spans="1:15" ht="14" thickBot="1">
      <c r="A18" s="14"/>
      <c r="B18" s="17"/>
      <c r="C18" s="17" t="s">
        <v>468</v>
      </c>
      <c r="D18" s="19"/>
      <c r="G18" s="179" t="s">
        <v>56</v>
      </c>
      <c r="H18" s="11">
        <v>0.2689955</v>
      </c>
      <c r="I18" s="11">
        <v>0.24819289999999999</v>
      </c>
      <c r="J18" s="11">
        <v>0.11355609999999999</v>
      </c>
      <c r="K18" s="11">
        <v>0.14439920000000001</v>
      </c>
      <c r="L18" s="56">
        <f t="shared" si="2"/>
        <v>0.19378592500000003</v>
      </c>
      <c r="M18" s="56">
        <f t="shared" si="3"/>
        <v>7.6359833521050108E-2</v>
      </c>
      <c r="N18" s="56">
        <f>TTEST(H16:K16,H18:K18,2,2)</f>
        <v>7.351412940532872E-7</v>
      </c>
      <c r="O18" s="12" t="s">
        <v>351</v>
      </c>
    </row>
    <row r="19" spans="1:15">
      <c r="G19" s="60"/>
      <c r="H19" s="11"/>
      <c r="I19" s="11"/>
      <c r="J19" s="11"/>
      <c r="K19" s="11"/>
      <c r="L19" s="56"/>
      <c r="M19" s="56"/>
      <c r="N19" s="56"/>
      <c r="O19" s="12"/>
    </row>
    <row r="20" spans="1:15">
      <c r="G20" s="10"/>
      <c r="H20" s="11"/>
      <c r="I20" s="11"/>
      <c r="J20" s="11"/>
      <c r="K20" s="11"/>
      <c r="L20" s="11"/>
      <c r="M20" s="11"/>
      <c r="N20" s="11"/>
      <c r="O20" s="12"/>
    </row>
    <row r="21" spans="1:15">
      <c r="G21" s="10"/>
      <c r="H21" s="11"/>
      <c r="I21" s="11"/>
      <c r="J21" s="11"/>
      <c r="K21" s="11"/>
      <c r="L21" s="11"/>
      <c r="M21" s="11"/>
      <c r="N21" s="11"/>
      <c r="O21" s="12"/>
    </row>
    <row r="22" spans="1:15">
      <c r="G22" s="72" t="s">
        <v>352</v>
      </c>
      <c r="H22" s="11"/>
      <c r="I22" s="11"/>
      <c r="J22" s="11"/>
      <c r="K22" s="11"/>
      <c r="L22" s="11"/>
      <c r="M22" s="11"/>
      <c r="N22" s="11"/>
      <c r="O22" s="12"/>
    </row>
    <row r="23" spans="1:15">
      <c r="A23" s="202"/>
      <c r="B23" s="23"/>
      <c r="C23" s="23"/>
      <c r="D23" s="23"/>
      <c r="E23" s="23"/>
      <c r="G23" s="60" t="s">
        <v>347</v>
      </c>
      <c r="H23" s="11">
        <v>3.3951090000000003E-2</v>
      </c>
      <c r="I23" s="11">
        <v>7.7166310000000002E-2</v>
      </c>
      <c r="J23" s="11">
        <v>4.1586419999999999E-2</v>
      </c>
      <c r="K23" s="11">
        <v>4.1402479999999998E-2</v>
      </c>
      <c r="L23" s="56">
        <f>AVERAGE(H23:K23)</f>
        <v>4.8526574999999995E-2</v>
      </c>
      <c r="M23" s="56">
        <f>STDEV(H23:K23)</f>
        <v>1.9421617378997235E-2</v>
      </c>
      <c r="N23" s="56"/>
      <c r="O23" s="12"/>
    </row>
    <row r="24" spans="1:15">
      <c r="A24" s="23"/>
      <c r="B24" s="23"/>
      <c r="C24" s="23"/>
      <c r="D24" s="23"/>
      <c r="E24" s="23"/>
      <c r="G24" s="60" t="s">
        <v>348</v>
      </c>
      <c r="H24" s="11">
        <v>1</v>
      </c>
      <c r="I24" s="11">
        <v>1</v>
      </c>
      <c r="J24" s="11">
        <v>1</v>
      </c>
      <c r="K24" s="11">
        <v>1</v>
      </c>
      <c r="L24" s="56">
        <f t="shared" ref="L24:L26" si="4">AVERAGE(H24:K24)</f>
        <v>1</v>
      </c>
      <c r="M24" s="56">
        <f t="shared" ref="M24:M26" si="5">STDEV(H24:K24)</f>
        <v>0</v>
      </c>
      <c r="N24" s="56">
        <f>TTEST(H23:K23,H24:K24,2,2)</f>
        <v>7.6162976256474494E-11</v>
      </c>
      <c r="O24" s="12" t="s">
        <v>351</v>
      </c>
    </row>
    <row r="25" spans="1:15">
      <c r="A25" s="115"/>
      <c r="B25" s="23"/>
      <c r="C25" s="23"/>
      <c r="D25" s="23"/>
      <c r="E25" s="23"/>
      <c r="G25" s="179" t="s">
        <v>571</v>
      </c>
      <c r="H25" s="11">
        <v>0.86842609999999998</v>
      </c>
      <c r="I25" s="11">
        <v>0.88824840000000005</v>
      </c>
      <c r="J25" s="11">
        <v>0.65966119999999995</v>
      </c>
      <c r="K25" s="11">
        <v>0.75960859999999997</v>
      </c>
      <c r="L25" s="56">
        <f t="shared" si="4"/>
        <v>0.79398607499999996</v>
      </c>
      <c r="M25" s="56">
        <f t="shared" si="5"/>
        <v>0.10591141906887336</v>
      </c>
      <c r="N25" s="56">
        <f>TTEST(H24:K24,H25:K25,2,2)</f>
        <v>8.0738748366453034E-3</v>
      </c>
      <c r="O25" s="12" t="s">
        <v>472</v>
      </c>
    </row>
    <row r="26" spans="1:15">
      <c r="A26" s="23"/>
      <c r="B26" s="23"/>
      <c r="C26" s="23"/>
      <c r="D26" s="23"/>
      <c r="E26" s="23"/>
      <c r="G26" s="179" t="s">
        <v>60</v>
      </c>
      <c r="H26" s="11">
        <v>0.15144170000000001</v>
      </c>
      <c r="I26" s="11">
        <v>0.19972470000000001</v>
      </c>
      <c r="J26" s="11">
        <v>0.15056059999999999</v>
      </c>
      <c r="K26" s="11">
        <v>0.1078583</v>
      </c>
      <c r="L26" s="56">
        <f t="shared" si="4"/>
        <v>0.152396325</v>
      </c>
      <c r="M26" s="56">
        <f t="shared" si="5"/>
        <v>3.7540608884280291E-2</v>
      </c>
      <c r="N26" s="56">
        <f>TTEST(H24:K24,H26:K26,2,2)</f>
        <v>7.8999625947556626E-9</v>
      </c>
      <c r="O26" s="12" t="s">
        <v>351</v>
      </c>
    </row>
    <row r="27" spans="1:15">
      <c r="A27" s="23"/>
      <c r="B27" s="23"/>
      <c r="C27" s="23"/>
      <c r="D27" s="23"/>
      <c r="E27" s="23"/>
      <c r="G27" s="60"/>
      <c r="H27" s="11"/>
      <c r="I27" s="11"/>
      <c r="J27" s="11"/>
      <c r="K27" s="11"/>
      <c r="L27" s="56"/>
      <c r="M27" s="56"/>
      <c r="N27" s="56"/>
      <c r="O27" s="12"/>
    </row>
    <row r="28" spans="1:15">
      <c r="A28" s="23"/>
      <c r="B28" s="23"/>
      <c r="C28" s="23"/>
      <c r="D28" s="23"/>
      <c r="E28" s="23"/>
      <c r="G28" s="10"/>
      <c r="H28" s="11"/>
      <c r="I28" s="11"/>
      <c r="J28" s="11"/>
      <c r="K28" s="11"/>
      <c r="L28" s="11"/>
      <c r="M28" s="11"/>
      <c r="N28" s="11"/>
      <c r="O28" s="12"/>
    </row>
    <row r="29" spans="1:15" ht="14" thickBot="1">
      <c r="A29" s="115"/>
      <c r="B29" s="23"/>
      <c r="C29" s="23"/>
      <c r="D29" s="23"/>
      <c r="E29" s="23"/>
      <c r="G29" s="14"/>
      <c r="H29" s="17"/>
      <c r="I29" s="17"/>
      <c r="J29" s="17"/>
      <c r="K29" s="17"/>
      <c r="L29" s="17"/>
      <c r="M29" s="17"/>
      <c r="N29" s="17"/>
      <c r="O29" s="19"/>
    </row>
    <row r="30" spans="1:15">
      <c r="A30" s="115"/>
      <c r="B30" s="23"/>
      <c r="C30" s="23"/>
      <c r="D30" s="23"/>
      <c r="E30" s="23"/>
    </row>
    <row r="31" spans="1:15" ht="14" thickBot="1">
      <c r="A31" s="115"/>
      <c r="B31" s="23"/>
      <c r="C31" s="23"/>
      <c r="D31" s="23"/>
      <c r="E31" s="23"/>
      <c r="G31" s="43"/>
      <c r="H31" s="23"/>
      <c r="I31" s="23"/>
      <c r="J31" s="23"/>
      <c r="K31" s="23"/>
      <c r="L31" s="23"/>
      <c r="M31" s="23"/>
      <c r="N31" s="23"/>
      <c r="O31" s="23"/>
    </row>
    <row r="32" spans="1:15">
      <c r="A32" s="159" t="s">
        <v>694</v>
      </c>
      <c r="B32" s="8"/>
      <c r="C32" s="8"/>
      <c r="D32" s="8"/>
      <c r="E32" s="8"/>
      <c r="F32" s="8"/>
      <c r="G32" s="8"/>
      <c r="H32" s="8"/>
      <c r="I32" s="8"/>
      <c r="J32" s="9"/>
    </row>
    <row r="33" spans="1:25">
      <c r="A33" s="176"/>
      <c r="B33" s="177" t="s">
        <v>541</v>
      </c>
      <c r="C33" s="177"/>
      <c r="D33" s="177"/>
      <c r="E33" s="259" t="s">
        <v>542</v>
      </c>
      <c r="F33" s="259"/>
      <c r="G33" s="259"/>
      <c r="H33" s="259" t="s">
        <v>572</v>
      </c>
      <c r="I33" s="259"/>
      <c r="J33" s="260"/>
    </row>
    <row r="34" spans="1:25">
      <c r="A34" s="44" t="s">
        <v>283</v>
      </c>
      <c r="B34" s="47">
        <v>1</v>
      </c>
      <c r="C34" s="47">
        <v>1</v>
      </c>
      <c r="D34" s="47">
        <v>1</v>
      </c>
      <c r="E34" s="47">
        <v>2.8745210000000001</v>
      </c>
      <c r="F34" s="47">
        <v>2.2154780000000001</v>
      </c>
      <c r="G34" s="47">
        <v>3.2541229999999999</v>
      </c>
      <c r="H34" s="47">
        <v>0.745896</v>
      </c>
      <c r="I34" s="47">
        <v>0.88745200000000002</v>
      </c>
      <c r="J34" s="67">
        <v>0.68978499999999998</v>
      </c>
    </row>
    <row r="35" spans="1:25">
      <c r="A35" s="44" t="s">
        <v>296</v>
      </c>
      <c r="B35" s="47">
        <v>1</v>
      </c>
      <c r="C35" s="47">
        <v>1</v>
      </c>
      <c r="D35" s="47">
        <v>1</v>
      </c>
      <c r="E35" s="47">
        <v>5.8745690000000002</v>
      </c>
      <c r="F35" s="47">
        <v>3.5689739999999999</v>
      </c>
      <c r="G35" s="47">
        <v>3.985611</v>
      </c>
      <c r="H35" s="47">
        <v>1.2569840000000001</v>
      </c>
      <c r="I35" s="47">
        <v>0.87456900000000004</v>
      </c>
      <c r="J35" s="67">
        <v>0.94101999999999997</v>
      </c>
    </row>
    <row r="36" spans="1:25">
      <c r="A36" s="44" t="s">
        <v>299</v>
      </c>
      <c r="B36" s="47">
        <v>1</v>
      </c>
      <c r="C36" s="47">
        <v>1</v>
      </c>
      <c r="D36" s="47">
        <v>1</v>
      </c>
      <c r="E36" s="47">
        <v>7.2569780000000002</v>
      </c>
      <c r="F36" s="47">
        <v>5.2214780000000003</v>
      </c>
      <c r="G36" s="47">
        <v>4.8756959999999996</v>
      </c>
      <c r="H36" s="47">
        <v>1.336589</v>
      </c>
      <c r="I36" s="47">
        <v>1.124587</v>
      </c>
      <c r="J36" s="67">
        <v>0.87452099999999999</v>
      </c>
    </row>
    <row r="37" spans="1:25">
      <c r="A37" s="44" t="s">
        <v>544</v>
      </c>
      <c r="B37" s="47">
        <v>1</v>
      </c>
      <c r="C37" s="47">
        <v>1</v>
      </c>
      <c r="D37" s="47">
        <v>1</v>
      </c>
      <c r="E37" s="47">
        <v>2.9855999999999998</v>
      </c>
      <c r="F37" s="47">
        <v>2.872258</v>
      </c>
      <c r="G37" s="47">
        <v>3.7856230000000002</v>
      </c>
      <c r="H37" s="47">
        <v>0.87140200000000001</v>
      </c>
      <c r="I37" s="47">
        <v>0.74580199999999996</v>
      </c>
      <c r="J37" s="67">
        <v>0.88521399999999995</v>
      </c>
    </row>
    <row r="38" spans="1:25">
      <c r="A38" s="10"/>
      <c r="B38" s="11"/>
      <c r="C38" s="11"/>
      <c r="D38" s="11"/>
      <c r="E38" s="11"/>
      <c r="F38" s="11"/>
      <c r="G38" s="11"/>
      <c r="H38" s="11"/>
      <c r="I38" s="11"/>
      <c r="J38" s="12"/>
    </row>
    <row r="39" spans="1:25">
      <c r="A39" s="10"/>
      <c r="B39" s="11"/>
      <c r="C39" s="11"/>
      <c r="D39" s="11"/>
      <c r="E39" s="11"/>
      <c r="F39" s="11"/>
      <c r="G39" s="11"/>
      <c r="H39" s="11"/>
      <c r="I39" s="11"/>
      <c r="J39" s="12"/>
    </row>
    <row r="40" spans="1:25">
      <c r="A40" s="10"/>
      <c r="B40" s="11"/>
      <c r="C40" s="11"/>
      <c r="D40" s="11"/>
      <c r="E40" s="11" t="s">
        <v>414</v>
      </c>
      <c r="F40" s="11"/>
      <c r="G40" s="11"/>
      <c r="H40" s="11"/>
      <c r="I40" s="11"/>
      <c r="J40" s="12"/>
    </row>
    <row r="41" spans="1:25">
      <c r="A41" s="10"/>
      <c r="B41" s="11"/>
      <c r="C41" s="47" t="s">
        <v>283</v>
      </c>
      <c r="D41" s="11">
        <f>TTEST(E34:G34,H34:J34,2,2)</f>
        <v>2.9006134229207776E-3</v>
      </c>
      <c r="E41" s="11" t="s">
        <v>227</v>
      </c>
      <c r="F41" s="11"/>
      <c r="G41" s="11"/>
      <c r="H41" s="11"/>
      <c r="I41" s="11"/>
      <c r="J41" s="12"/>
    </row>
    <row r="42" spans="1:25">
      <c r="A42" s="10"/>
      <c r="B42" s="11"/>
      <c r="C42" s="47" t="s">
        <v>296</v>
      </c>
      <c r="D42" s="11">
        <f t="shared" ref="D42:D44" si="6">TTEST(E35:G35,H35:J35,2,2)</f>
        <v>8.6438452291189103E-3</v>
      </c>
      <c r="E42" s="11" t="s">
        <v>227</v>
      </c>
      <c r="F42" s="11"/>
      <c r="G42" s="11"/>
      <c r="H42" s="11"/>
      <c r="I42" s="11"/>
      <c r="J42" s="12"/>
    </row>
    <row r="43" spans="1:25">
      <c r="A43" s="10"/>
      <c r="B43" s="11"/>
      <c r="C43" s="47" t="s">
        <v>299</v>
      </c>
      <c r="D43" s="11">
        <f t="shared" si="6"/>
        <v>3.4602158326766208E-3</v>
      </c>
      <c r="E43" s="11" t="s">
        <v>227</v>
      </c>
      <c r="F43" s="11"/>
      <c r="G43" s="11"/>
      <c r="H43" s="11"/>
      <c r="I43" s="11"/>
      <c r="J43" s="12"/>
    </row>
    <row r="44" spans="1:25" ht="14" thickBot="1">
      <c r="A44" s="14"/>
      <c r="B44" s="17"/>
      <c r="C44" s="50" t="s">
        <v>544</v>
      </c>
      <c r="D44" s="17">
        <f t="shared" si="6"/>
        <v>1.2137662014976829E-3</v>
      </c>
      <c r="E44" s="17" t="s">
        <v>227</v>
      </c>
      <c r="F44" s="17"/>
      <c r="G44" s="17"/>
      <c r="H44" s="17"/>
      <c r="I44" s="17"/>
      <c r="J44" s="19"/>
    </row>
    <row r="45" spans="1:25" ht="14" thickBot="1">
      <c r="K45" s="23"/>
      <c r="L45" s="23"/>
      <c r="M45" s="23"/>
      <c r="N45" s="23"/>
      <c r="O45" s="23"/>
    </row>
    <row r="46" spans="1:25">
      <c r="A46" s="205" t="s">
        <v>693</v>
      </c>
      <c r="B46" s="211" t="s">
        <v>583</v>
      </c>
      <c r="C46" s="211" t="s">
        <v>87</v>
      </c>
      <c r="D46" s="211" t="s">
        <v>88</v>
      </c>
      <c r="E46" s="211" t="s">
        <v>583</v>
      </c>
      <c r="F46" s="211" t="s">
        <v>87</v>
      </c>
      <c r="G46" s="211" t="s">
        <v>88</v>
      </c>
      <c r="H46" s="211" t="s">
        <v>583</v>
      </c>
      <c r="I46" s="211" t="s">
        <v>87</v>
      </c>
      <c r="J46" s="211" t="s">
        <v>88</v>
      </c>
      <c r="K46" s="211" t="s">
        <v>583</v>
      </c>
      <c r="L46" s="211" t="s">
        <v>87</v>
      </c>
      <c r="M46" s="211" t="s">
        <v>88</v>
      </c>
      <c r="N46" s="211" t="s">
        <v>583</v>
      </c>
      <c r="O46" s="211" t="s">
        <v>87</v>
      </c>
      <c r="P46" s="211" t="s">
        <v>88</v>
      </c>
      <c r="Q46" s="211" t="s">
        <v>583</v>
      </c>
      <c r="R46" s="211" t="s">
        <v>87</v>
      </c>
      <c r="S46" s="211" t="s">
        <v>88</v>
      </c>
      <c r="T46" s="211" t="s">
        <v>583</v>
      </c>
      <c r="U46" s="211" t="s">
        <v>87</v>
      </c>
      <c r="V46" s="211" t="s">
        <v>88</v>
      </c>
      <c r="W46" s="211" t="s">
        <v>583</v>
      </c>
      <c r="X46" s="211" t="s">
        <v>87</v>
      </c>
      <c r="Y46" s="212" t="s">
        <v>88</v>
      </c>
    </row>
    <row r="47" spans="1:25">
      <c r="A47" s="176"/>
      <c r="B47" s="259" t="s">
        <v>586</v>
      </c>
      <c r="C47" s="259"/>
      <c r="D47" s="259"/>
      <c r="E47" s="259" t="s">
        <v>587</v>
      </c>
      <c r="F47" s="259"/>
      <c r="G47" s="259"/>
      <c r="H47" s="259" t="s">
        <v>588</v>
      </c>
      <c r="I47" s="259"/>
      <c r="J47" s="259"/>
      <c r="K47" s="259" t="s">
        <v>589</v>
      </c>
      <c r="L47" s="259"/>
      <c r="M47" s="259"/>
      <c r="N47" s="259" t="s">
        <v>590</v>
      </c>
      <c r="O47" s="259"/>
      <c r="P47" s="259"/>
      <c r="Q47" s="259" t="s">
        <v>591</v>
      </c>
      <c r="R47" s="259"/>
      <c r="S47" s="259"/>
      <c r="T47" s="259" t="s">
        <v>592</v>
      </c>
      <c r="U47" s="259"/>
      <c r="V47" s="259"/>
      <c r="W47" s="259" t="s">
        <v>593</v>
      </c>
      <c r="X47" s="259"/>
      <c r="Y47" s="260"/>
    </row>
    <row r="48" spans="1:25">
      <c r="A48" s="44" t="s">
        <v>283</v>
      </c>
      <c r="B48" s="47">
        <v>2.2020640000000001E-2</v>
      </c>
      <c r="C48" s="47">
        <v>5.0482529999999999E-3</v>
      </c>
      <c r="D48" s="47">
        <v>1.015316E-2</v>
      </c>
      <c r="E48" s="47">
        <v>1</v>
      </c>
      <c r="F48" s="47">
        <v>1</v>
      </c>
      <c r="G48" s="47">
        <v>1</v>
      </c>
      <c r="H48" s="47">
        <v>0.85559510000000005</v>
      </c>
      <c r="I48" s="47">
        <v>0.78364610000000001</v>
      </c>
      <c r="J48" s="47">
        <v>0.87456199999999995</v>
      </c>
      <c r="K48" s="47">
        <v>3.6021450000000003E-2</v>
      </c>
      <c r="L48" s="47">
        <v>1.573368E-2</v>
      </c>
      <c r="M48" s="47">
        <v>6.1650999999999997E-2</v>
      </c>
      <c r="N48" s="47">
        <v>0.21825720000000001</v>
      </c>
      <c r="O48" s="47">
        <v>0.31845299999999999</v>
      </c>
      <c r="P48" s="47">
        <v>0.46204450000000002</v>
      </c>
      <c r="Q48" s="47">
        <v>2.240555E-2</v>
      </c>
      <c r="R48" s="47">
        <v>2.0290220000000001E-3</v>
      </c>
      <c r="S48" s="47">
        <v>6.1531599999999999E-2</v>
      </c>
      <c r="T48" s="47">
        <v>0.1549635</v>
      </c>
      <c r="U48" s="47">
        <v>0.32936009999999999</v>
      </c>
      <c r="V48" s="47">
        <v>0.42631750000000002</v>
      </c>
      <c r="W48" s="47">
        <v>0.18492339999999999</v>
      </c>
      <c r="X48" s="47">
        <v>0.32149290000000003</v>
      </c>
      <c r="Y48" s="67">
        <v>0.4065165</v>
      </c>
    </row>
    <row r="49" spans="1:25">
      <c r="A49" s="44" t="s">
        <v>296</v>
      </c>
      <c r="B49" s="47">
        <v>1.320225E-3</v>
      </c>
      <c r="C49" s="47">
        <v>3.0057199999999998E-4</v>
      </c>
      <c r="D49" s="47">
        <v>1.424825E-3</v>
      </c>
      <c r="E49" s="47">
        <v>1</v>
      </c>
      <c r="F49" s="47">
        <v>1</v>
      </c>
      <c r="G49" s="47">
        <v>1</v>
      </c>
      <c r="H49" s="47">
        <v>0.55478470000000002</v>
      </c>
      <c r="I49" s="47">
        <v>0.4582196</v>
      </c>
      <c r="J49" s="47">
        <v>0.61548119999999995</v>
      </c>
      <c r="K49" s="47">
        <v>2.6187100000000001E-2</v>
      </c>
      <c r="L49" s="47">
        <v>1.2868610000000001E-2</v>
      </c>
      <c r="M49" s="47">
        <v>3.1614639999999999E-2</v>
      </c>
      <c r="N49" s="47">
        <v>0.19762650000000001</v>
      </c>
      <c r="O49" s="47">
        <v>0.23360919999999999</v>
      </c>
      <c r="P49" s="47">
        <v>0.41037079999999998</v>
      </c>
      <c r="Q49" s="47">
        <v>1.514515E-2</v>
      </c>
      <c r="R49" s="47">
        <v>2.7335660000000002E-3</v>
      </c>
      <c r="S49" s="47">
        <v>5.7588639999999998E-3</v>
      </c>
      <c r="T49" s="47">
        <v>0.17919660000000001</v>
      </c>
      <c r="U49" s="47">
        <v>0.225471</v>
      </c>
      <c r="V49" s="47">
        <v>0.33332469999999997</v>
      </c>
      <c r="W49" s="47">
        <v>0.1918781</v>
      </c>
      <c r="X49" s="47">
        <v>0.218199</v>
      </c>
      <c r="Y49" s="67">
        <v>0.36349310000000001</v>
      </c>
    </row>
    <row r="50" spans="1:25">
      <c r="A50" s="44" t="s">
        <v>594</v>
      </c>
      <c r="B50" s="47">
        <v>3.7083680000000001E-3</v>
      </c>
      <c r="C50" s="47">
        <v>9.0487100000000002E-4</v>
      </c>
      <c r="D50" s="47">
        <v>8.1834699999999998E-4</v>
      </c>
      <c r="E50" s="47">
        <v>1</v>
      </c>
      <c r="F50" s="47">
        <v>1</v>
      </c>
      <c r="G50" s="47">
        <v>1</v>
      </c>
      <c r="H50" s="47">
        <v>0.7144971</v>
      </c>
      <c r="I50" s="47">
        <v>0.74525390000000002</v>
      </c>
      <c r="J50" s="47">
        <v>0.92135400000000001</v>
      </c>
      <c r="K50" s="47">
        <v>0.1150235</v>
      </c>
      <c r="L50" s="47">
        <v>3.2803649999999997E-2</v>
      </c>
      <c r="M50" s="47">
        <v>9.1615000000000002E-2</v>
      </c>
      <c r="N50" s="47">
        <v>0.52485839999999995</v>
      </c>
      <c r="O50" s="47">
        <v>0.47262690000000002</v>
      </c>
      <c r="P50" s="47">
        <v>0.60081799999999996</v>
      </c>
      <c r="Q50" s="47">
        <v>2.582657E-2</v>
      </c>
      <c r="R50" s="47">
        <v>1.557094E-2</v>
      </c>
      <c r="S50" s="47">
        <v>1.8073249999999999E-2</v>
      </c>
      <c r="T50" s="47">
        <v>0.26517190000000002</v>
      </c>
      <c r="U50" s="47">
        <v>0.32285259999999999</v>
      </c>
      <c r="V50" s="47">
        <v>0.41754390000000002</v>
      </c>
      <c r="W50" s="47">
        <v>0.24148410000000001</v>
      </c>
      <c r="X50" s="47">
        <v>0.3073207</v>
      </c>
      <c r="Y50" s="67">
        <v>0.52850900000000001</v>
      </c>
    </row>
    <row r="51" spans="1:25">
      <c r="A51" s="44" t="s">
        <v>544</v>
      </c>
      <c r="B51" s="47">
        <v>7.6090299999999995E-4</v>
      </c>
      <c r="C51" s="47">
        <v>7.4365900000000006E-5</v>
      </c>
      <c r="D51" s="47">
        <v>6.9681919999999998E-3</v>
      </c>
      <c r="E51" s="47">
        <v>1</v>
      </c>
      <c r="F51" s="47">
        <v>1</v>
      </c>
      <c r="G51" s="47">
        <v>1</v>
      </c>
      <c r="H51" s="47">
        <v>0.82074159999999996</v>
      </c>
      <c r="I51" s="47">
        <v>0.68750489999999997</v>
      </c>
      <c r="J51" s="47">
        <v>0.85623099999999996</v>
      </c>
      <c r="K51" s="47">
        <v>5.5745530000000001E-2</v>
      </c>
      <c r="L51" s="47">
        <v>9.6517080000000002E-3</v>
      </c>
      <c r="M51" s="47">
        <v>6.9432099999999997E-2</v>
      </c>
      <c r="N51" s="47">
        <v>0.28029150000000003</v>
      </c>
      <c r="O51" s="47">
        <v>0.26185350000000002</v>
      </c>
      <c r="P51" s="47">
        <v>0.45375959999999999</v>
      </c>
      <c r="Q51" s="47">
        <v>3.7943589999999999E-2</v>
      </c>
      <c r="R51" s="47">
        <v>3.760135E-3</v>
      </c>
      <c r="S51" s="47">
        <v>1.171905E-2</v>
      </c>
      <c r="T51" s="47">
        <v>0.23898630000000001</v>
      </c>
      <c r="U51" s="47">
        <v>0.2415214</v>
      </c>
      <c r="V51" s="47">
        <v>0.33680840000000001</v>
      </c>
      <c r="W51" s="47">
        <v>0.2482731</v>
      </c>
      <c r="X51" s="47">
        <v>0.23540259999999999</v>
      </c>
      <c r="Y51" s="67">
        <v>0.4383029</v>
      </c>
    </row>
    <row r="52" spans="1:25">
      <c r="A52" s="44" t="s">
        <v>299</v>
      </c>
      <c r="B52" s="47">
        <v>2.6348300000000001E-4</v>
      </c>
      <c r="C52" s="47">
        <v>2.0816300000000001E-4</v>
      </c>
      <c r="D52" s="47">
        <v>9.2709200000000002E-4</v>
      </c>
      <c r="E52" s="47">
        <v>1</v>
      </c>
      <c r="F52" s="47">
        <v>1</v>
      </c>
      <c r="G52" s="47">
        <v>1</v>
      </c>
      <c r="H52" s="47">
        <v>0.47302880000000003</v>
      </c>
      <c r="I52" s="47">
        <v>0.52197039999999995</v>
      </c>
      <c r="J52" s="47">
        <v>0.74123499999999998</v>
      </c>
      <c r="K52" s="47">
        <v>2.90564E-2</v>
      </c>
      <c r="L52" s="47">
        <v>1.8073249999999999E-2</v>
      </c>
      <c r="M52" s="47">
        <v>4.6412000000000002E-2</v>
      </c>
      <c r="N52" s="47">
        <v>0.25166040000000001</v>
      </c>
      <c r="O52" s="47">
        <v>0.292717</v>
      </c>
      <c r="P52" s="47">
        <v>0.55478470000000002</v>
      </c>
      <c r="Q52" s="47">
        <v>3.5573039999999998E-3</v>
      </c>
      <c r="R52" s="47">
        <v>4.3192600000000001E-3</v>
      </c>
      <c r="S52" s="47">
        <v>2.251341E-3</v>
      </c>
      <c r="T52" s="47">
        <v>0.29807299999999998</v>
      </c>
      <c r="U52" s="47">
        <v>0.23455409999999999</v>
      </c>
      <c r="V52" s="47">
        <v>0.32759840000000001</v>
      </c>
      <c r="W52" s="47">
        <v>0.25711450000000002</v>
      </c>
      <c r="X52" s="47">
        <v>0.2271106</v>
      </c>
      <c r="Y52" s="67">
        <v>0.34269569999999999</v>
      </c>
    </row>
    <row r="53" spans="1:25">
      <c r="A53" s="44" t="s">
        <v>300</v>
      </c>
      <c r="B53" s="47">
        <v>2.3164000000000001E-2</v>
      </c>
      <c r="C53" s="47">
        <v>1.2356000000000001E-2</v>
      </c>
      <c r="D53" s="47">
        <v>4.3737060000000001E-2</v>
      </c>
      <c r="E53" s="47">
        <v>1</v>
      </c>
      <c r="F53" s="47">
        <v>1</v>
      </c>
      <c r="G53" s="47">
        <v>1</v>
      </c>
      <c r="H53" s="47">
        <v>0.62165400000000004</v>
      </c>
      <c r="I53" s="47">
        <v>0.51216499999999998</v>
      </c>
      <c r="J53" s="47">
        <v>0.73216099999999995</v>
      </c>
      <c r="K53" s="47">
        <v>0.1235435</v>
      </c>
      <c r="L53" s="47">
        <v>8.4212999999999996E-2</v>
      </c>
      <c r="M53" s="47">
        <v>0.11648409999999999</v>
      </c>
      <c r="N53" s="47">
        <v>0.34546480000000002</v>
      </c>
      <c r="O53" s="47">
        <v>0.274615</v>
      </c>
      <c r="P53" s="47">
        <v>0.58236679999999996</v>
      </c>
      <c r="Q53" s="47">
        <v>1.41321E-2</v>
      </c>
      <c r="R53" s="47">
        <v>6.5165100000000004E-2</v>
      </c>
      <c r="S53" s="47">
        <v>3.8473260000000002E-2</v>
      </c>
      <c r="T53" s="47">
        <v>0.36198419999999998</v>
      </c>
      <c r="U53" s="47">
        <v>0.31613210000000003</v>
      </c>
      <c r="V53" s="47">
        <v>0.30992690000000001</v>
      </c>
      <c r="W53" s="47">
        <v>0.32654119999999998</v>
      </c>
      <c r="X53" s="47">
        <v>0.33561600000000003</v>
      </c>
      <c r="Y53" s="67">
        <v>0.38823439999999998</v>
      </c>
    </row>
    <row r="54" spans="1:25">
      <c r="A54" s="10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2"/>
    </row>
    <row r="55" spans="1:25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2"/>
    </row>
    <row r="56" spans="1:25">
      <c r="A56" s="10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2"/>
    </row>
    <row r="57" spans="1:25">
      <c r="A57" s="10"/>
      <c r="B57" s="11"/>
      <c r="C57" s="210" t="s">
        <v>414</v>
      </c>
      <c r="D57" s="20" t="s">
        <v>595</v>
      </c>
      <c r="E57" s="11"/>
      <c r="F57" s="213" t="s">
        <v>596</v>
      </c>
      <c r="G57" s="11"/>
      <c r="H57" s="20" t="s">
        <v>597</v>
      </c>
      <c r="I57" s="11"/>
      <c r="J57" s="213" t="s">
        <v>598</v>
      </c>
      <c r="K57" s="11"/>
      <c r="L57" s="20" t="s">
        <v>599</v>
      </c>
      <c r="M57" s="11"/>
      <c r="N57" s="20" t="s">
        <v>600</v>
      </c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2"/>
    </row>
    <row r="58" spans="1:25" ht="15">
      <c r="A58" s="10"/>
      <c r="B58" s="11"/>
      <c r="C58" s="90" t="s">
        <v>283</v>
      </c>
      <c r="D58" s="11">
        <f>TTEST(E48:G48,H48:J48,2,2)</f>
        <v>4.2521204538756617E-3</v>
      </c>
      <c r="E58" s="11" t="s">
        <v>227</v>
      </c>
      <c r="F58" s="11">
        <f>TTEST(E48:G48,K48:M48,2,2)</f>
        <v>2.1776849302032229E-7</v>
      </c>
      <c r="G58" s="11" t="s">
        <v>565</v>
      </c>
      <c r="H58" s="11">
        <f>TTEST(E48:G48,N48:P48,2,2)</f>
        <v>7.0527860858565674E-4</v>
      </c>
      <c r="I58" s="11" t="s">
        <v>358</v>
      </c>
      <c r="J58" s="11">
        <f>TTEST(E48:G48,Q48:S48,2,2)</f>
        <v>6.248645758220158E-7</v>
      </c>
      <c r="K58" s="11" t="s">
        <v>565</v>
      </c>
      <c r="L58" s="11">
        <f>TTEST(K48:M48,T48:V48,2,2)</f>
        <v>2.9892518932319253E-2</v>
      </c>
      <c r="M58" s="11" t="s">
        <v>476</v>
      </c>
      <c r="N58" s="11">
        <f>TTEST(E48:G48,W48:Y48,2,2)</f>
        <v>4.2010835291312096E-4</v>
      </c>
      <c r="O58" s="11" t="s">
        <v>358</v>
      </c>
      <c r="P58" s="11"/>
      <c r="Q58" s="11"/>
      <c r="R58" s="11"/>
      <c r="S58" s="11"/>
      <c r="T58" s="11"/>
      <c r="U58" s="11"/>
      <c r="V58" s="11"/>
      <c r="W58" s="11"/>
      <c r="X58" s="11"/>
      <c r="Y58" s="12"/>
    </row>
    <row r="59" spans="1:25" ht="15">
      <c r="A59" s="10"/>
      <c r="B59" s="11"/>
      <c r="C59" s="90" t="s">
        <v>296</v>
      </c>
      <c r="D59" s="11">
        <f t="shared" ref="D59:D63" si="7">TTEST(E49:G49,H49:J49,2,2)</f>
        <v>5.6545134005286522E-4</v>
      </c>
      <c r="E59" s="11" t="s">
        <v>358</v>
      </c>
      <c r="F59" s="11">
        <f t="shared" ref="F59:F63" si="8">TTEST(E49:G49,K49:M49,2,2)</f>
        <v>6.3472819937152747E-9</v>
      </c>
      <c r="G59" s="11" t="s">
        <v>565</v>
      </c>
      <c r="H59" s="11">
        <f t="shared" ref="H59:H63" si="9">TTEST(E49:G49,N49:P49,2,2)</f>
        <v>3.9602806008023661E-4</v>
      </c>
      <c r="I59" s="11" t="s">
        <v>358</v>
      </c>
      <c r="J59" s="11">
        <f t="shared" ref="J59:J63" si="10">TTEST(E49:G49,Q49:S49,2,2)</f>
        <v>1.2069785736991963E-9</v>
      </c>
      <c r="K59" s="11" t="s">
        <v>565</v>
      </c>
      <c r="L59" s="11">
        <f t="shared" ref="L59:L63" si="11">TTEST(K49:M49,T49:V49,2,2)</f>
        <v>8.4263294337755118E-3</v>
      </c>
      <c r="M59" s="11" t="s">
        <v>227</v>
      </c>
      <c r="N59" s="11">
        <f t="shared" ref="N59:N63" si="12">TTEST(E49:G49,W49:Y49,2,2)</f>
        <v>1.5498988224848636E-4</v>
      </c>
      <c r="O59" s="11" t="s">
        <v>358</v>
      </c>
      <c r="P59" s="11"/>
      <c r="Q59" s="11"/>
      <c r="R59" s="11"/>
      <c r="S59" s="11"/>
      <c r="T59" s="11"/>
      <c r="U59" s="11"/>
      <c r="V59" s="11"/>
      <c r="W59" s="11"/>
      <c r="X59" s="11"/>
      <c r="Y59" s="12"/>
    </row>
    <row r="60" spans="1:25" ht="16">
      <c r="A60" s="10"/>
      <c r="B60" s="11"/>
      <c r="C60" s="90" t="s">
        <v>560</v>
      </c>
      <c r="D60" s="11">
        <f t="shared" si="7"/>
        <v>3.2858057134293857E-2</v>
      </c>
      <c r="E60" s="11" t="s">
        <v>476</v>
      </c>
      <c r="F60" s="11">
        <f t="shared" si="8"/>
        <v>2.9801460374078418E-6</v>
      </c>
      <c r="G60" s="11" t="s">
        <v>565</v>
      </c>
      <c r="H60" s="11">
        <f t="shared" si="9"/>
        <v>2.3163439646644484E-4</v>
      </c>
      <c r="I60" s="11" t="s">
        <v>358</v>
      </c>
      <c r="J60" s="11">
        <f t="shared" si="10"/>
        <v>5.9041795739538467E-10</v>
      </c>
      <c r="K60" s="11" t="s">
        <v>565</v>
      </c>
      <c r="L60" s="11">
        <f t="shared" si="11"/>
        <v>7.2999429470091371E-3</v>
      </c>
      <c r="M60" s="11" t="s">
        <v>227</v>
      </c>
      <c r="N60" s="11">
        <f t="shared" si="12"/>
        <v>1.7943659280203511E-3</v>
      </c>
      <c r="O60" s="11" t="s">
        <v>227</v>
      </c>
      <c r="P60" s="11"/>
      <c r="Q60" s="11"/>
      <c r="R60" s="11"/>
      <c r="S60" s="11"/>
      <c r="T60" s="11"/>
      <c r="U60" s="11"/>
      <c r="V60" s="11"/>
      <c r="W60" s="11"/>
      <c r="X60" s="11"/>
      <c r="Y60" s="12"/>
    </row>
    <row r="61" spans="1:25" ht="16">
      <c r="A61" s="10"/>
      <c r="B61" s="11"/>
      <c r="C61" s="90" t="s">
        <v>561</v>
      </c>
      <c r="D61" s="11">
        <f t="shared" si="7"/>
        <v>1.4556791140399561E-2</v>
      </c>
      <c r="E61" s="11" t="s">
        <v>476</v>
      </c>
      <c r="F61" s="11">
        <f t="shared" si="8"/>
        <v>7.6920502970396359E-7</v>
      </c>
      <c r="G61" s="11" t="s">
        <v>565</v>
      </c>
      <c r="H61" s="11">
        <f t="shared" si="9"/>
        <v>3.9816029262225883E-4</v>
      </c>
      <c r="I61" s="11" t="s">
        <v>358</v>
      </c>
      <c r="J61" s="11">
        <f t="shared" si="10"/>
        <v>7.3267626967423922E-8</v>
      </c>
      <c r="K61" s="11" t="s">
        <v>565</v>
      </c>
      <c r="L61" s="11">
        <f t="shared" si="11"/>
        <v>3.5223039153648309E-3</v>
      </c>
      <c r="M61" s="11" t="s">
        <v>227</v>
      </c>
      <c r="N61" s="11">
        <f t="shared" si="12"/>
        <v>4.5494241314478825E-4</v>
      </c>
      <c r="O61" s="11" t="s">
        <v>358</v>
      </c>
      <c r="P61" s="11"/>
      <c r="Q61" s="11"/>
      <c r="R61" s="11"/>
      <c r="S61" s="11"/>
      <c r="T61" s="11"/>
      <c r="U61" s="11"/>
      <c r="V61" s="11"/>
      <c r="W61" s="11"/>
      <c r="X61" s="11"/>
      <c r="Y61" s="12"/>
    </row>
    <row r="62" spans="1:25" ht="15">
      <c r="A62" s="10"/>
      <c r="B62" s="11"/>
      <c r="C62" s="90" t="s">
        <v>299</v>
      </c>
      <c r="D62" s="11">
        <f t="shared" si="7"/>
        <v>6.942231963989136E-3</v>
      </c>
      <c r="E62" s="11" t="s">
        <v>227</v>
      </c>
      <c r="F62" s="11">
        <f t="shared" si="8"/>
        <v>3.1524509671350848E-8</v>
      </c>
      <c r="G62" s="11" t="s">
        <v>565</v>
      </c>
      <c r="H62" s="11">
        <f t="shared" si="9"/>
        <v>2.6200792486054747E-3</v>
      </c>
      <c r="I62" s="11" t="s">
        <v>227</v>
      </c>
      <c r="J62" s="11">
        <f t="shared" si="10"/>
        <v>8.0836193477170662E-13</v>
      </c>
      <c r="K62" s="11" t="s">
        <v>565</v>
      </c>
      <c r="L62" s="11">
        <f t="shared" si="11"/>
        <v>8.7479724318531647E-4</v>
      </c>
      <c r="M62" s="11" t="s">
        <v>358</v>
      </c>
      <c r="N62" s="11">
        <f t="shared" si="12"/>
        <v>3.0865733760554348E-5</v>
      </c>
      <c r="O62" s="11" t="s">
        <v>358</v>
      </c>
      <c r="P62" s="11"/>
      <c r="Q62" s="11"/>
      <c r="R62" s="11"/>
      <c r="S62" s="11"/>
      <c r="T62" s="11"/>
      <c r="U62" s="11"/>
      <c r="V62" s="11"/>
      <c r="W62" s="11"/>
      <c r="X62" s="11"/>
      <c r="Y62" s="12"/>
    </row>
    <row r="63" spans="1:25" ht="15">
      <c r="A63" s="10"/>
      <c r="B63" s="11"/>
      <c r="C63" s="90" t="s">
        <v>300</v>
      </c>
      <c r="D63" s="11">
        <f t="shared" si="7"/>
        <v>3.9980927191475479E-3</v>
      </c>
      <c r="E63" s="11" t="s">
        <v>227</v>
      </c>
      <c r="F63" s="11">
        <f t="shared" si="8"/>
        <v>2.0340791854156953E-7</v>
      </c>
      <c r="G63" s="11" t="s">
        <v>565</v>
      </c>
      <c r="H63" s="11">
        <f t="shared" si="9"/>
        <v>2.9923230635776924E-3</v>
      </c>
      <c r="I63" s="11" t="s">
        <v>227</v>
      </c>
      <c r="J63" s="11">
        <f t="shared" si="10"/>
        <v>3.3166301994907213E-7</v>
      </c>
      <c r="K63" s="11" t="s">
        <v>565</v>
      </c>
      <c r="L63" s="11">
        <f t="shared" si="11"/>
        <v>4.0980221565963145E-4</v>
      </c>
      <c r="M63" s="11" t="s">
        <v>358</v>
      </c>
      <c r="N63" s="11">
        <f t="shared" si="12"/>
        <v>4.5744674213300729E-6</v>
      </c>
      <c r="O63" s="11" t="s">
        <v>358</v>
      </c>
      <c r="P63" s="11"/>
      <c r="Q63" s="11"/>
      <c r="R63" s="11"/>
      <c r="S63" s="11"/>
      <c r="T63" s="11"/>
      <c r="U63" s="11"/>
      <c r="V63" s="11"/>
      <c r="W63" s="11"/>
      <c r="X63" s="11"/>
      <c r="Y63" s="12"/>
    </row>
    <row r="64" spans="1:25">
      <c r="G64" s="43"/>
      <c r="H64" s="23"/>
      <c r="I64" s="23"/>
      <c r="J64" s="23"/>
      <c r="K64" s="23"/>
      <c r="L64" s="23"/>
      <c r="M64" s="23"/>
      <c r="N64" s="23"/>
      <c r="O64" s="23"/>
    </row>
    <row r="65" spans="7:15">
      <c r="G65" s="2"/>
      <c r="H65" s="23"/>
      <c r="I65" s="23"/>
      <c r="J65" s="23"/>
      <c r="K65" s="23"/>
      <c r="L65" s="2"/>
      <c r="M65" s="2"/>
      <c r="N65" s="2"/>
      <c r="O65" s="23"/>
    </row>
    <row r="66" spans="7:15">
      <c r="G66" s="2"/>
      <c r="H66" s="23"/>
      <c r="I66" s="23"/>
      <c r="J66" s="23"/>
      <c r="K66" s="23"/>
      <c r="L66" s="2"/>
      <c r="M66" s="2"/>
      <c r="N66" s="2"/>
      <c r="O66" s="23"/>
    </row>
    <row r="67" spans="7:15">
      <c r="G67" s="2"/>
      <c r="H67" s="23"/>
      <c r="I67" s="23"/>
      <c r="J67" s="23"/>
      <c r="K67" s="23"/>
      <c r="L67" s="2"/>
      <c r="M67" s="2"/>
      <c r="N67" s="2"/>
      <c r="O67" s="23"/>
    </row>
    <row r="68" spans="7:15">
      <c r="G68" s="2"/>
      <c r="H68" s="23"/>
      <c r="I68" s="23"/>
      <c r="J68" s="23"/>
      <c r="K68" s="23"/>
      <c r="L68" s="2"/>
      <c r="M68" s="2"/>
      <c r="N68" s="2"/>
      <c r="O68" s="23"/>
    </row>
  </sheetData>
  <mergeCells count="10">
    <mergeCell ref="K47:M47"/>
    <mergeCell ref="N47:P47"/>
    <mergeCell ref="Q47:S47"/>
    <mergeCell ref="T47:V47"/>
    <mergeCell ref="W47:Y47"/>
    <mergeCell ref="E33:G33"/>
    <mergeCell ref="H33:J33"/>
    <mergeCell ref="B47:D47"/>
    <mergeCell ref="E47:G47"/>
    <mergeCell ref="H47:J47"/>
  </mergeCells>
  <phoneticPr fontId="1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N55"/>
  <sheetViews>
    <sheetView topLeftCell="B1" workbookViewId="0">
      <selection activeCell="V25" sqref="V25"/>
    </sheetView>
  </sheetViews>
  <sheetFormatPr baseColWidth="10" defaultRowHeight="13" x14ac:dyDescent="0"/>
  <cols>
    <col min="3" max="3" width="16.85546875" customWidth="1"/>
    <col min="7" max="7" width="12.28515625" bestFit="1" customWidth="1"/>
    <col min="11" max="11" width="12.28515625" bestFit="1" customWidth="1"/>
  </cols>
  <sheetData>
    <row r="1" spans="2:12" ht="14" thickBot="1"/>
    <row r="2" spans="2:12" ht="14" thickBot="1">
      <c r="B2" s="205" t="s">
        <v>584</v>
      </c>
      <c r="C2" s="8"/>
      <c r="D2" s="8"/>
      <c r="E2" s="8"/>
      <c r="F2" s="8"/>
      <c r="G2" s="8"/>
      <c r="H2" s="8"/>
      <c r="I2" s="8"/>
      <c r="J2" s="8"/>
      <c r="K2" s="8"/>
      <c r="L2" s="9"/>
    </row>
    <row r="3" spans="2:12">
      <c r="C3" s="91" t="s">
        <v>78</v>
      </c>
      <c r="D3" s="8"/>
      <c r="E3" s="8"/>
      <c r="F3" s="8"/>
      <c r="G3" s="8"/>
      <c r="H3" s="9"/>
    </row>
    <row r="4" spans="2:12">
      <c r="C4" s="10"/>
      <c r="D4" s="11" t="s">
        <v>62</v>
      </c>
      <c r="E4" s="11" t="s">
        <v>63</v>
      </c>
      <c r="F4" s="11" t="s">
        <v>64</v>
      </c>
      <c r="G4" s="11" t="s">
        <v>65</v>
      </c>
      <c r="H4" s="12" t="s">
        <v>66</v>
      </c>
    </row>
    <row r="5" spans="2:12">
      <c r="C5" s="10"/>
      <c r="D5" s="11"/>
      <c r="E5" s="11"/>
      <c r="F5" s="11"/>
      <c r="G5" s="11"/>
      <c r="H5" s="12"/>
    </row>
    <row r="6" spans="2:12">
      <c r="B6" s="85" t="s">
        <v>461</v>
      </c>
      <c r="C6" s="10" t="s">
        <v>75</v>
      </c>
      <c r="D6" s="11">
        <v>0.28420424330900401</v>
      </c>
      <c r="E6">
        <v>0.34032852912486761</v>
      </c>
      <c r="F6">
        <v>0.22067574907266321</v>
      </c>
      <c r="G6">
        <v>0.20236055413685167</v>
      </c>
      <c r="H6">
        <v>0.37761814639070707</v>
      </c>
    </row>
    <row r="7" spans="2:12">
      <c r="C7" s="10" t="s">
        <v>70</v>
      </c>
      <c r="D7" s="11">
        <v>1</v>
      </c>
      <c r="E7" s="11">
        <v>1</v>
      </c>
      <c r="F7" s="11">
        <v>1</v>
      </c>
      <c r="G7" s="11">
        <v>1</v>
      </c>
      <c r="H7" s="12">
        <v>1</v>
      </c>
    </row>
    <row r="8" spans="2:12">
      <c r="C8" s="10" t="s">
        <v>71</v>
      </c>
      <c r="D8" s="11">
        <v>0.7982983863566524</v>
      </c>
      <c r="E8" s="11">
        <v>1.1687772485612438</v>
      </c>
      <c r="F8" s="11">
        <v>0.94278453591823663</v>
      </c>
      <c r="G8" s="11">
        <v>1.094293701260739</v>
      </c>
      <c r="H8" s="12">
        <v>0.94605764672559933</v>
      </c>
    </row>
    <row r="9" spans="2:12">
      <c r="C9" s="10" t="s">
        <v>72</v>
      </c>
      <c r="D9" s="11">
        <v>0.95263799804393967</v>
      </c>
      <c r="E9" s="11">
        <v>1.1607039143837199</v>
      </c>
      <c r="F9" s="11">
        <v>0.94278453591823663</v>
      </c>
      <c r="G9" s="11">
        <v>0.90437937756108866</v>
      </c>
      <c r="H9" s="12">
        <v>0.8857675191023624</v>
      </c>
    </row>
    <row r="10" spans="2:12">
      <c r="C10" s="10" t="s">
        <v>76</v>
      </c>
      <c r="D10" s="11">
        <v>1.0388591032976644</v>
      </c>
      <c r="E10" s="11">
        <v>1.0497166836230674</v>
      </c>
      <c r="F10" s="11">
        <v>0.90125046261082664</v>
      </c>
      <c r="G10" s="11">
        <v>0.95926411932526545</v>
      </c>
      <c r="H10" s="12">
        <v>0.996540262827871</v>
      </c>
    </row>
    <row r="11" spans="2:12">
      <c r="C11" s="10"/>
      <c r="D11" s="11"/>
      <c r="E11" s="11"/>
      <c r="F11" s="11"/>
      <c r="G11" s="11"/>
      <c r="H11" s="12"/>
    </row>
    <row r="12" spans="2:12">
      <c r="B12" s="85" t="s">
        <v>74</v>
      </c>
      <c r="C12" s="10" t="s">
        <v>75</v>
      </c>
      <c r="D12">
        <v>0.27262693316631509</v>
      </c>
      <c r="E12">
        <v>0.28224110120153229</v>
      </c>
      <c r="F12">
        <v>0.30145195692268928</v>
      </c>
      <c r="G12">
        <v>0.19682699414230098</v>
      </c>
      <c r="H12">
        <v>0.49311635224667855</v>
      </c>
    </row>
    <row r="13" spans="2:12">
      <c r="C13" s="10" t="s">
        <v>70</v>
      </c>
      <c r="D13" s="11">
        <v>1</v>
      </c>
      <c r="E13" s="11">
        <v>1</v>
      </c>
      <c r="F13" s="11">
        <v>1</v>
      </c>
      <c r="G13" s="11">
        <v>1</v>
      </c>
      <c r="H13" s="12">
        <v>1</v>
      </c>
    </row>
    <row r="14" spans="2:12">
      <c r="C14" s="10" t="s">
        <v>71</v>
      </c>
      <c r="D14" s="11">
        <v>0.76577899854719444</v>
      </c>
      <c r="E14" s="11">
        <v>0.96928981693506389</v>
      </c>
      <c r="F14" s="11">
        <v>1.0281138266560685</v>
      </c>
      <c r="G14" s="11">
        <v>1.2526644386241306</v>
      </c>
      <c r="H14" s="12">
        <v>0.83219873471152628</v>
      </c>
    </row>
    <row r="15" spans="2:12">
      <c r="C15" s="10" t="s">
        <v>72</v>
      </c>
      <c r="D15" s="11">
        <v>0.91383145022940349</v>
      </c>
      <c r="E15" s="11">
        <v>0.96259444310175157</v>
      </c>
      <c r="F15" s="11">
        <v>1.231144413344917</v>
      </c>
      <c r="G15" s="11">
        <v>1.1172871380722174</v>
      </c>
      <c r="H15" s="12">
        <v>0.88270299629065518</v>
      </c>
    </row>
    <row r="16" spans="2:12">
      <c r="C16" s="10" t="s">
        <v>76</v>
      </c>
      <c r="D16" s="11">
        <v>0.99654026282786856</v>
      </c>
      <c r="E16" s="11">
        <v>0.87055056329612457</v>
      </c>
      <c r="F16" s="11">
        <v>1.0980928137870511</v>
      </c>
      <c r="G16" s="11">
        <v>0.94278453591824163</v>
      </c>
      <c r="H16" s="12">
        <v>0.88884268116657339</v>
      </c>
    </row>
    <row r="17" spans="2:18">
      <c r="C17" s="10"/>
      <c r="D17" s="11"/>
      <c r="E17" s="11"/>
      <c r="F17" s="11"/>
      <c r="G17" s="11"/>
      <c r="H17" s="12"/>
    </row>
    <row r="18" spans="2:18">
      <c r="C18" s="10"/>
      <c r="D18" s="11"/>
      <c r="E18" s="11"/>
      <c r="F18" s="11"/>
      <c r="G18" s="11"/>
      <c r="H18" s="12"/>
    </row>
    <row r="22" spans="2:18" ht="14" thickBot="1"/>
    <row r="23" spans="2:18">
      <c r="B23" s="159" t="s">
        <v>661</v>
      </c>
      <c r="C23" s="21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9"/>
    </row>
    <row r="24" spans="2:18">
      <c r="B24" s="10"/>
      <c r="C24" s="220" t="s">
        <v>601</v>
      </c>
      <c r="D24" s="259" t="s">
        <v>31</v>
      </c>
      <c r="E24" s="259"/>
      <c r="F24" s="259"/>
      <c r="G24" s="259" t="s">
        <v>574</v>
      </c>
      <c r="H24" s="259"/>
      <c r="I24" s="259"/>
      <c r="J24" s="259" t="s">
        <v>575</v>
      </c>
      <c r="K24" s="259"/>
      <c r="L24" s="259"/>
      <c r="M24" s="259" t="s">
        <v>576</v>
      </c>
      <c r="N24" s="259"/>
      <c r="O24" s="259"/>
      <c r="P24" s="259" t="s">
        <v>577</v>
      </c>
      <c r="Q24" s="259"/>
      <c r="R24" s="260"/>
    </row>
    <row r="25" spans="2:18">
      <c r="B25" s="10"/>
      <c r="C25" s="44" t="s">
        <v>580</v>
      </c>
      <c r="D25" s="47">
        <v>51.235999999999997</v>
      </c>
      <c r="E25" s="47">
        <v>48.526000000000003</v>
      </c>
      <c r="F25" s="47">
        <v>43.125</v>
      </c>
      <c r="G25" s="47">
        <v>4.5620000000000003</v>
      </c>
      <c r="H25" s="47">
        <v>3.2349999999999999</v>
      </c>
      <c r="I25" s="47">
        <v>5.1230000000000002</v>
      </c>
      <c r="J25" s="47">
        <v>5.4779999999999998</v>
      </c>
      <c r="K25" s="47">
        <v>3.8450000000000002</v>
      </c>
      <c r="L25" s="47">
        <v>6.6529999999999996</v>
      </c>
      <c r="M25" s="47">
        <v>8.4580000000000002</v>
      </c>
      <c r="N25" s="47">
        <v>10.253</v>
      </c>
      <c r="O25" s="47">
        <v>9.2560000000000002</v>
      </c>
      <c r="P25" s="47">
        <v>12.256</v>
      </c>
      <c r="Q25" s="47">
        <v>13.548</v>
      </c>
      <c r="R25" s="67">
        <v>11.324999999999999</v>
      </c>
    </row>
    <row r="26" spans="2:18">
      <c r="B26" s="10"/>
      <c r="C26" s="44" t="s">
        <v>581</v>
      </c>
      <c r="D26" s="47">
        <v>47.256</v>
      </c>
      <c r="E26" s="47">
        <v>45.122999999999998</v>
      </c>
      <c r="F26" s="47">
        <v>42.235999999999997</v>
      </c>
      <c r="G26" s="47">
        <v>3.2559999999999998</v>
      </c>
      <c r="H26" s="47">
        <v>4.2149999999999999</v>
      </c>
      <c r="I26" s="47">
        <v>2.859</v>
      </c>
      <c r="J26" s="47">
        <v>2.5409999999999999</v>
      </c>
      <c r="K26" s="47">
        <v>4.5620000000000003</v>
      </c>
      <c r="L26" s="47">
        <v>5.5629999999999997</v>
      </c>
      <c r="M26" s="47">
        <v>13.561999999999999</v>
      </c>
      <c r="N26" s="47">
        <v>15.523</v>
      </c>
      <c r="O26" s="47">
        <v>14.321</v>
      </c>
      <c r="P26" s="47">
        <v>16.853999999999999</v>
      </c>
      <c r="Q26" s="47">
        <v>18.541</v>
      </c>
      <c r="R26" s="67">
        <v>15.21</v>
      </c>
    </row>
    <row r="27" spans="2:18" ht="14" thickBot="1">
      <c r="B27" s="10"/>
      <c r="C27" s="208" t="s">
        <v>582</v>
      </c>
      <c r="D27" s="50">
        <v>44.561999999999998</v>
      </c>
      <c r="E27" s="50">
        <v>41.256</v>
      </c>
      <c r="F27" s="50">
        <v>38.569000000000003</v>
      </c>
      <c r="G27" s="50">
        <v>2.145</v>
      </c>
      <c r="H27" s="50">
        <v>1.978</v>
      </c>
      <c r="I27" s="50">
        <v>2.589</v>
      </c>
      <c r="J27" s="50">
        <v>3.5619999999999998</v>
      </c>
      <c r="K27" s="50">
        <v>5.4580000000000002</v>
      </c>
      <c r="L27" s="50">
        <v>4.5620000000000003</v>
      </c>
      <c r="M27" s="50">
        <v>16.542000000000002</v>
      </c>
      <c r="N27" s="50">
        <v>17.568999999999999</v>
      </c>
      <c r="O27" s="50">
        <v>17.984999999999999</v>
      </c>
      <c r="P27" s="50">
        <v>19.568000000000001</v>
      </c>
      <c r="Q27" s="50">
        <v>22.155999999999999</v>
      </c>
      <c r="R27" s="209">
        <v>25.635000000000002</v>
      </c>
    </row>
    <row r="28" spans="2:18">
      <c r="B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2"/>
    </row>
    <row r="29" spans="2:18">
      <c r="B29" s="10"/>
      <c r="C29" s="11"/>
      <c r="D29" s="11" t="s">
        <v>613</v>
      </c>
      <c r="E29" s="11"/>
      <c r="F29" s="11"/>
      <c r="G29" s="11"/>
      <c r="H29" s="11"/>
      <c r="I29" s="11"/>
      <c r="J29" s="11"/>
      <c r="K29" s="11"/>
      <c r="L29" s="11"/>
      <c r="M29" s="221"/>
      <c r="N29" s="11"/>
      <c r="O29" s="11"/>
      <c r="P29" s="11"/>
      <c r="Q29" s="11"/>
      <c r="R29" s="12"/>
    </row>
    <row r="30" spans="2:18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2"/>
    </row>
    <row r="31" spans="2:18">
      <c r="B31" s="10"/>
      <c r="C31" s="11"/>
      <c r="D31" s="221" t="s">
        <v>414</v>
      </c>
      <c r="E31" s="11" t="s">
        <v>575</v>
      </c>
      <c r="F31" s="11"/>
      <c r="G31" s="11" t="s">
        <v>576</v>
      </c>
      <c r="H31" s="11"/>
      <c r="I31" s="11" t="s">
        <v>577</v>
      </c>
      <c r="J31" s="11"/>
      <c r="K31" s="11"/>
      <c r="L31" s="11"/>
      <c r="M31" s="11"/>
      <c r="N31" s="11"/>
      <c r="O31" s="11"/>
      <c r="P31" s="11"/>
      <c r="Q31" s="11"/>
      <c r="R31" s="12"/>
    </row>
    <row r="32" spans="2:18">
      <c r="B32" s="10"/>
      <c r="C32" s="11"/>
      <c r="D32" s="44" t="s">
        <v>580</v>
      </c>
      <c r="E32" s="11">
        <f>TTEST(F25:H25,I25:K25,2,2)</f>
        <v>0.40555943681080459</v>
      </c>
      <c r="F32" s="11" t="s">
        <v>468</v>
      </c>
      <c r="G32" s="11">
        <f>TTEST(G25:I25,M25:O25,2,2)</f>
        <v>2.778518279029397E-3</v>
      </c>
      <c r="H32" s="11" t="s">
        <v>227</v>
      </c>
      <c r="I32" s="11">
        <f>TTEST(G25:I25,P25:R25,2,2)</f>
        <v>6.9853591911145862E-4</v>
      </c>
      <c r="J32" s="11" t="s">
        <v>358</v>
      </c>
      <c r="K32" s="11"/>
      <c r="L32" s="11"/>
      <c r="M32" s="11"/>
      <c r="N32" s="11"/>
      <c r="O32" s="11"/>
      <c r="P32" s="11"/>
      <c r="Q32" s="11"/>
      <c r="R32" s="12"/>
    </row>
    <row r="33" spans="2:66">
      <c r="B33" s="10"/>
      <c r="C33" s="11"/>
      <c r="D33" s="44" t="s">
        <v>581</v>
      </c>
      <c r="E33" s="11">
        <f>TTEST(F26:H26,I26:K26,2,2)</f>
        <v>0.36085825858562282</v>
      </c>
      <c r="F33" s="11" t="s">
        <v>468</v>
      </c>
      <c r="G33" s="11">
        <f>TTEST(G26:I26,M26:O26,2,2)</f>
        <v>9.4131757988668302E-5</v>
      </c>
      <c r="H33" s="11" t="s">
        <v>358</v>
      </c>
      <c r="I33" s="11">
        <f>TTEST(G26:I26,P26:R26,2,2)</f>
        <v>2.0962420809448308E-4</v>
      </c>
      <c r="J33" s="11" t="s">
        <v>358</v>
      </c>
      <c r="K33" s="11"/>
      <c r="L33" s="11"/>
      <c r="M33" s="11"/>
      <c r="N33" s="11"/>
      <c r="O33" s="11"/>
      <c r="P33" s="11"/>
      <c r="Q33" s="11"/>
      <c r="R33" s="12"/>
    </row>
    <row r="34" spans="2:66" ht="14" thickBot="1">
      <c r="B34" s="14"/>
      <c r="C34" s="17"/>
      <c r="D34" s="208" t="s">
        <v>582</v>
      </c>
      <c r="E34" s="17">
        <f>TTEST(F27:H27,I27:K27,2,2)</f>
        <v>0.44351917297118515</v>
      </c>
      <c r="F34" s="17" t="s">
        <v>468</v>
      </c>
      <c r="G34" s="17">
        <f>TTEST(G27:I27,M27:O27,2,2)</f>
        <v>5.3670019347162223E-6</v>
      </c>
      <c r="H34" s="17" t="s">
        <v>358</v>
      </c>
      <c r="I34" s="17">
        <f>TTEST(G27:I27,P27:R27,2,2)</f>
        <v>3.3315418349813287E-4</v>
      </c>
      <c r="J34" s="17" t="s">
        <v>358</v>
      </c>
      <c r="K34" s="17"/>
      <c r="L34" s="17"/>
      <c r="M34" s="17"/>
      <c r="N34" s="17"/>
      <c r="O34" s="17"/>
      <c r="P34" s="17"/>
      <c r="Q34" s="17"/>
      <c r="R34" s="19"/>
    </row>
    <row r="41" spans="2:66">
      <c r="AA41" s="267" t="s">
        <v>589</v>
      </c>
      <c r="AB41" s="267"/>
      <c r="AC41" s="267"/>
      <c r="AD41" s="267"/>
      <c r="AE41" s="267"/>
      <c r="AF41" s="267"/>
      <c r="AG41" s="267"/>
      <c r="AH41" s="267"/>
      <c r="AI41" s="267" t="s">
        <v>590</v>
      </c>
      <c r="AJ41" s="267"/>
      <c r="AK41" s="267"/>
      <c r="AL41" s="267"/>
      <c r="AM41" s="267"/>
      <c r="AN41" s="267"/>
      <c r="AO41" s="267"/>
      <c r="AP41" s="267"/>
      <c r="AQ41" s="267" t="s">
        <v>591</v>
      </c>
      <c r="AR41" s="267"/>
      <c r="AS41" s="267"/>
      <c r="AT41" s="267"/>
      <c r="AU41" s="267"/>
      <c r="AV41" s="267"/>
      <c r="AW41" s="267"/>
      <c r="AX41" s="267"/>
      <c r="AY41" s="267" t="s">
        <v>592</v>
      </c>
      <c r="AZ41" s="267"/>
      <c r="BA41" s="267"/>
      <c r="BB41" s="267"/>
      <c r="BC41" s="267"/>
      <c r="BD41" s="267"/>
      <c r="BE41" s="267"/>
      <c r="BF41" s="267"/>
      <c r="BG41" s="267" t="s">
        <v>593</v>
      </c>
      <c r="BH41" s="267"/>
      <c r="BI41" s="267"/>
      <c r="BJ41" s="267"/>
      <c r="BK41" s="267"/>
      <c r="BL41" s="267"/>
      <c r="BM41" s="267"/>
      <c r="BN41" s="267"/>
    </row>
    <row r="43" spans="2:66" ht="14" thickBot="1"/>
    <row r="44" spans="2:66">
      <c r="B44" s="159" t="s">
        <v>662</v>
      </c>
      <c r="C44" s="8"/>
      <c r="D44" s="8"/>
      <c r="E44" s="8"/>
      <c r="F44" s="8"/>
      <c r="G44" s="8"/>
      <c r="H44" s="8"/>
      <c r="I44" s="8"/>
      <c r="J44" s="8"/>
      <c r="K44" s="9"/>
    </row>
    <row r="45" spans="2:66">
      <c r="B45" s="10"/>
      <c r="C45" s="220" t="s">
        <v>601</v>
      </c>
      <c r="D45" s="11"/>
      <c r="E45" s="11"/>
      <c r="F45" s="11"/>
      <c r="G45" s="11"/>
      <c r="H45" s="11"/>
      <c r="I45" s="11"/>
      <c r="J45" s="11"/>
      <c r="K45" s="12"/>
    </row>
    <row r="46" spans="2:66">
      <c r="B46" s="10"/>
      <c r="C46" s="203"/>
      <c r="D46" s="263" t="s">
        <v>663</v>
      </c>
      <c r="E46" s="264"/>
      <c r="F46" s="264"/>
      <c r="G46" s="265"/>
      <c r="H46" s="263" t="s">
        <v>664</v>
      </c>
      <c r="I46" s="264"/>
      <c r="J46" s="264"/>
      <c r="K46" s="266"/>
    </row>
    <row r="47" spans="2:66">
      <c r="B47" s="10"/>
      <c r="C47" s="47" t="s">
        <v>663</v>
      </c>
      <c r="D47" s="47">
        <v>33.253999999999998</v>
      </c>
      <c r="E47" s="47">
        <v>26.588999999999999</v>
      </c>
      <c r="F47" s="47">
        <v>32.145000000000003</v>
      </c>
      <c r="G47" s="47">
        <v>29.457999999999998</v>
      </c>
      <c r="H47" s="47">
        <v>37.856000000000002</v>
      </c>
      <c r="I47" s="47">
        <v>38.414999999999999</v>
      </c>
      <c r="J47" s="47">
        <v>38.235999999999997</v>
      </c>
      <c r="K47" s="67">
        <v>34.561999999999998</v>
      </c>
    </row>
    <row r="48" spans="2:66">
      <c r="B48" s="10"/>
      <c r="C48" s="47" t="s">
        <v>663</v>
      </c>
      <c r="D48" s="47">
        <v>6.5410000000000004</v>
      </c>
      <c r="E48" s="47">
        <v>4.5890000000000004</v>
      </c>
      <c r="F48" s="47">
        <v>8.5259999999999998</v>
      </c>
      <c r="G48" s="47">
        <v>4.1230000000000002</v>
      </c>
      <c r="H48" s="47">
        <v>21.562000000000001</v>
      </c>
      <c r="I48" s="47">
        <v>24.562999999999999</v>
      </c>
      <c r="J48" s="47">
        <v>18.452000000000002</v>
      </c>
      <c r="K48" s="67">
        <v>27.456</v>
      </c>
    </row>
    <row r="49" spans="2:11">
      <c r="B49" s="10"/>
      <c r="C49" s="47" t="s">
        <v>667</v>
      </c>
      <c r="D49" s="47">
        <v>2.653</v>
      </c>
      <c r="E49" s="47">
        <v>1.236</v>
      </c>
      <c r="F49" s="47">
        <v>0.23599999999999999</v>
      </c>
      <c r="G49" s="47">
        <v>3.2559999999999998</v>
      </c>
      <c r="H49" s="47">
        <v>3.2559999999999998</v>
      </c>
      <c r="I49" s="47">
        <v>2.4580000000000002</v>
      </c>
      <c r="J49" s="47">
        <v>3.2469999999999999</v>
      </c>
      <c r="K49" s="67">
        <v>1.256</v>
      </c>
    </row>
    <row r="50" spans="2:11">
      <c r="B50" s="10"/>
      <c r="C50" s="11"/>
      <c r="D50" s="11"/>
      <c r="E50" s="11"/>
      <c r="F50" s="11"/>
      <c r="G50" s="11"/>
      <c r="H50" s="11"/>
      <c r="I50" s="11"/>
      <c r="J50" s="11"/>
      <c r="K50" s="12"/>
    </row>
    <row r="51" spans="2:11">
      <c r="B51" s="10"/>
      <c r="C51" s="11"/>
      <c r="D51" s="11"/>
      <c r="E51" s="11"/>
      <c r="F51" s="11"/>
      <c r="G51" s="11"/>
      <c r="H51" s="11"/>
      <c r="I51" s="11"/>
      <c r="J51" s="11"/>
      <c r="K51" s="12"/>
    </row>
    <row r="52" spans="2:11">
      <c r="B52" s="10"/>
      <c r="C52" s="11"/>
      <c r="D52" s="11"/>
      <c r="E52" s="11"/>
      <c r="F52" s="11"/>
      <c r="G52" s="11"/>
      <c r="H52" s="11"/>
      <c r="I52" s="11"/>
      <c r="J52" s="11"/>
      <c r="K52" s="12"/>
    </row>
    <row r="53" spans="2:11">
      <c r="B53" s="10"/>
      <c r="C53" s="221" t="s">
        <v>414</v>
      </c>
      <c r="D53" s="11"/>
      <c r="E53" s="11"/>
      <c r="F53" s="11"/>
      <c r="G53" s="221" t="s">
        <v>414</v>
      </c>
      <c r="H53" s="11"/>
      <c r="I53" s="11"/>
      <c r="J53" s="11"/>
      <c r="K53" s="12"/>
    </row>
    <row r="54" spans="2:11">
      <c r="B54" s="10"/>
      <c r="C54" s="204" t="s">
        <v>665</v>
      </c>
      <c r="D54" s="11"/>
      <c r="E54" s="11"/>
      <c r="F54" s="11"/>
      <c r="G54" s="11">
        <f>TTEST(D48:G48,H48:K48,2,2)</f>
        <v>2.3181522541128408E-4</v>
      </c>
      <c r="H54" s="11" t="s">
        <v>358</v>
      </c>
      <c r="I54" s="11"/>
      <c r="J54" s="11"/>
      <c r="K54" s="12"/>
    </row>
    <row r="55" spans="2:11" ht="14" thickBot="1">
      <c r="B55" s="14"/>
      <c r="C55" s="222" t="s">
        <v>666</v>
      </c>
      <c r="D55" s="17"/>
      <c r="E55" s="17"/>
      <c r="F55" s="17"/>
      <c r="G55" s="17">
        <f>TTEST(D49:G49,H49:K49,2,2)</f>
        <v>0.42587120792451527</v>
      </c>
      <c r="H55" s="17" t="s">
        <v>468</v>
      </c>
      <c r="I55" s="17"/>
      <c r="J55" s="17"/>
      <c r="K55" s="19"/>
    </row>
  </sheetData>
  <mergeCells count="12">
    <mergeCell ref="AY41:BF41"/>
    <mergeCell ref="BG41:BN41"/>
    <mergeCell ref="D46:G46"/>
    <mergeCell ref="H46:K46"/>
    <mergeCell ref="AA41:AH41"/>
    <mergeCell ref="AI41:AP41"/>
    <mergeCell ref="AQ41:AX41"/>
    <mergeCell ref="D24:F24"/>
    <mergeCell ref="G24:I24"/>
    <mergeCell ref="J24:L24"/>
    <mergeCell ref="M24:O24"/>
    <mergeCell ref="P24:R2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I114"/>
  <sheetViews>
    <sheetView zoomScale="75" zoomScaleNormal="75" zoomScalePageLayoutView="75" workbookViewId="0">
      <selection activeCell="X8" sqref="X8"/>
    </sheetView>
  </sheetViews>
  <sheetFormatPr baseColWidth="10" defaultRowHeight="13" x14ac:dyDescent="0"/>
  <sheetData>
    <row r="3" spans="2:35" ht="14" thickBot="1"/>
    <row r="4" spans="2:35">
      <c r="B4" s="159" t="s">
        <v>603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9"/>
      <c r="T4" s="159" t="s">
        <v>605</v>
      </c>
      <c r="U4" s="257" t="s">
        <v>668</v>
      </c>
      <c r="V4" s="257"/>
      <c r="W4" s="257"/>
      <c r="X4" s="257" t="s">
        <v>669</v>
      </c>
      <c r="Y4" s="257"/>
      <c r="Z4" s="257"/>
      <c r="AA4" s="257" t="s">
        <v>670</v>
      </c>
      <c r="AB4" s="257"/>
      <c r="AC4" s="257"/>
      <c r="AD4" s="257" t="s">
        <v>671</v>
      </c>
      <c r="AE4" s="257"/>
      <c r="AF4" s="257"/>
      <c r="AG4" s="257" t="s">
        <v>672</v>
      </c>
      <c r="AH4" s="257"/>
      <c r="AI4" s="258"/>
    </row>
    <row r="5" spans="2:35"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2"/>
      <c r="T5" s="10"/>
      <c r="U5" s="47">
        <v>1</v>
      </c>
      <c r="V5" s="47">
        <v>1</v>
      </c>
      <c r="W5" s="47">
        <v>1</v>
      </c>
      <c r="X5" s="47">
        <v>0.37856899999999999</v>
      </c>
      <c r="Y5" s="47">
        <v>0.29856300000000002</v>
      </c>
      <c r="Z5" s="47">
        <v>0.24785960000000001</v>
      </c>
      <c r="AA5" s="47">
        <v>0.41256979999999999</v>
      </c>
      <c r="AB5" s="47">
        <v>0.32456980000000002</v>
      </c>
      <c r="AC5" s="47">
        <v>0.22146869999999999</v>
      </c>
      <c r="AD5" s="47">
        <v>0.52123540000000002</v>
      </c>
      <c r="AE5" s="47">
        <v>0.562365</v>
      </c>
      <c r="AF5" s="47">
        <v>0.62965199999999999</v>
      </c>
      <c r="AG5" s="47">
        <v>0.59154600000000002</v>
      </c>
      <c r="AH5" s="47">
        <v>0.63687450000000001</v>
      </c>
      <c r="AI5" s="67">
        <v>0.61312149999999999</v>
      </c>
    </row>
    <row r="6" spans="2:35" ht="14" thickBot="1"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  <c r="T6" s="10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2"/>
    </row>
    <row r="7" spans="2:35" ht="14" thickBot="1">
      <c r="B7" s="10"/>
      <c r="C7" s="20" t="s">
        <v>284</v>
      </c>
      <c r="D7" s="11"/>
      <c r="E7" s="11"/>
      <c r="F7" s="20" t="s">
        <v>368</v>
      </c>
      <c r="G7" s="11"/>
      <c r="H7" s="11"/>
      <c r="I7" s="20" t="s">
        <v>369</v>
      </c>
      <c r="J7" s="11"/>
      <c r="K7" s="11"/>
      <c r="L7" s="20" t="s">
        <v>370</v>
      </c>
      <c r="M7" s="11"/>
      <c r="N7" s="11"/>
      <c r="O7" s="135" t="s">
        <v>353</v>
      </c>
      <c r="P7" s="136" t="s">
        <v>371</v>
      </c>
      <c r="Q7" s="137" t="s">
        <v>372</v>
      </c>
      <c r="R7" s="12"/>
      <c r="T7" s="10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2"/>
    </row>
    <row r="8" spans="2:35">
      <c r="B8" s="91" t="s">
        <v>373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10"/>
      <c r="P8" s="12"/>
      <c r="Q8" s="11"/>
      <c r="R8" s="12"/>
      <c r="T8" s="10"/>
      <c r="U8" s="11"/>
      <c r="V8" s="11"/>
      <c r="W8" s="11"/>
      <c r="X8" s="20" t="s">
        <v>690</v>
      </c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2"/>
    </row>
    <row r="9" spans="2:35">
      <c r="B9" s="10" t="s">
        <v>374</v>
      </c>
      <c r="C9" s="11"/>
      <c r="D9" s="11">
        <v>124.569</v>
      </c>
      <c r="E9" s="11"/>
      <c r="F9" s="11"/>
      <c r="G9" s="11">
        <v>124.569</v>
      </c>
      <c r="H9" s="11"/>
      <c r="I9" s="11"/>
      <c r="J9" s="11">
        <v>124.569</v>
      </c>
      <c r="K9" s="11"/>
      <c r="L9" s="11"/>
      <c r="M9" s="11">
        <v>124.569</v>
      </c>
      <c r="N9" s="11"/>
      <c r="O9" s="10"/>
      <c r="P9" s="12"/>
      <c r="Q9" s="11"/>
      <c r="R9" s="12"/>
      <c r="T9" s="10"/>
      <c r="U9" s="11" t="s">
        <v>673</v>
      </c>
      <c r="V9" s="11"/>
      <c r="W9" s="11"/>
      <c r="X9" s="56">
        <f>TTEST(X5:Z5,AD5:AF5,2,2)</f>
        <v>6.035451447745253E-3</v>
      </c>
      <c r="Y9" s="11" t="s">
        <v>227</v>
      </c>
      <c r="Z9" s="11"/>
      <c r="AA9" s="11"/>
      <c r="AB9" s="11"/>
      <c r="AC9" s="11"/>
      <c r="AD9" s="11"/>
      <c r="AE9" s="11"/>
      <c r="AF9" s="11"/>
      <c r="AG9" s="11"/>
      <c r="AH9" s="11"/>
      <c r="AI9" s="12"/>
    </row>
    <row r="10" spans="2:35" ht="14" thickBot="1">
      <c r="B10" s="10" t="s">
        <v>375</v>
      </c>
      <c r="C10" s="11">
        <v>274.88</v>
      </c>
      <c r="D10" s="11">
        <f>C10-124.569</f>
        <v>150.31099999999998</v>
      </c>
      <c r="E10" s="11">
        <v>1</v>
      </c>
      <c r="F10" s="11">
        <v>257.37400000000002</v>
      </c>
      <c r="G10" s="11">
        <f>F10-124.569</f>
        <v>132.80500000000001</v>
      </c>
      <c r="H10" s="11">
        <v>1</v>
      </c>
      <c r="I10" s="11">
        <v>267.774</v>
      </c>
      <c r="J10" s="11">
        <f>I10-124.569</f>
        <v>143.20499999999998</v>
      </c>
      <c r="K10" s="11">
        <v>1</v>
      </c>
      <c r="L10" s="11">
        <v>269.392</v>
      </c>
      <c r="M10" s="11">
        <f>L10-124.569</f>
        <v>144.82299999999998</v>
      </c>
      <c r="N10" s="11">
        <v>1</v>
      </c>
      <c r="O10" s="10">
        <f>AVERAGE(E10,H10,K10,N10)</f>
        <v>1</v>
      </c>
      <c r="P10" s="12"/>
      <c r="Q10" s="11"/>
      <c r="R10" s="12"/>
      <c r="T10" s="14"/>
      <c r="U10" s="17" t="s">
        <v>674</v>
      </c>
      <c r="V10" s="17"/>
      <c r="W10" s="17"/>
      <c r="X10" s="64">
        <f>TTEST(X5:Z5,AG5:AI5,2,2)</f>
        <v>1.613831102473611E-3</v>
      </c>
      <c r="Y10" s="17" t="s">
        <v>227</v>
      </c>
      <c r="Z10" s="17"/>
      <c r="AA10" s="17"/>
      <c r="AB10" s="17"/>
      <c r="AC10" s="17"/>
      <c r="AD10" s="17"/>
      <c r="AE10" s="17"/>
      <c r="AF10" s="17"/>
      <c r="AG10" s="17"/>
      <c r="AH10" s="17"/>
      <c r="AI10" s="19"/>
    </row>
    <row r="11" spans="2:35">
      <c r="B11" s="10" t="s">
        <v>376</v>
      </c>
      <c r="C11" s="11">
        <v>163.697</v>
      </c>
      <c r="D11" s="11">
        <f>C11-124.569</f>
        <v>39.128</v>
      </c>
      <c r="E11" s="11">
        <f>D11/D10</f>
        <v>0.26031361643525758</v>
      </c>
      <c r="F11" s="11">
        <v>164.37299999999999</v>
      </c>
      <c r="G11" s="11">
        <f>F11-124.569</f>
        <v>39.803999999999988</v>
      </c>
      <c r="H11" s="11">
        <f>G11/G10</f>
        <v>0.29971763111328631</v>
      </c>
      <c r="I11" s="11">
        <v>167.15600000000001</v>
      </c>
      <c r="J11" s="11">
        <f>I11-124.569</f>
        <v>42.587000000000003</v>
      </c>
      <c r="K11" s="11">
        <f>J11/J10</f>
        <v>0.29738486784679313</v>
      </c>
      <c r="L11" s="11">
        <v>164.42599999999999</v>
      </c>
      <c r="M11" s="11">
        <f>L11-124.569</f>
        <v>39.856999999999985</v>
      </c>
      <c r="N11" s="11">
        <f>M11/M10</f>
        <v>0.27521181027875402</v>
      </c>
      <c r="O11" s="10">
        <f t="shared" ref="O11:O14" si="0">AVERAGE(E11,H11,K11,N11)</f>
        <v>0.28315698141852275</v>
      </c>
      <c r="P11" s="12">
        <f>STDEV(E11,H11,K11,N11)</f>
        <v>1.8811635926799068E-2</v>
      </c>
      <c r="Q11" s="11">
        <v>3.4352772149218515E-10</v>
      </c>
      <c r="R11" s="12" t="s">
        <v>351</v>
      </c>
    </row>
    <row r="12" spans="2:35">
      <c r="B12" s="10" t="s">
        <v>377</v>
      </c>
      <c r="C12" s="11">
        <v>186.636</v>
      </c>
      <c r="D12" s="11">
        <f t="shared" ref="D12:D14" si="1">C12-124.569</f>
        <v>62.066999999999993</v>
      </c>
      <c r="E12" s="11">
        <f>D12/D10</f>
        <v>0.41292387117376639</v>
      </c>
      <c r="F12" s="11">
        <v>187.79599999999999</v>
      </c>
      <c r="G12" s="11">
        <f t="shared" ref="G12:G14" si="2">F12-124.569</f>
        <v>63.22699999999999</v>
      </c>
      <c r="H12" s="11">
        <f>G12/G10</f>
        <v>0.47608900267309201</v>
      </c>
      <c r="I12" s="11">
        <v>189.59</v>
      </c>
      <c r="J12" s="11">
        <f t="shared" ref="J12:J14" si="3">I12-124.569</f>
        <v>65.021000000000001</v>
      </c>
      <c r="K12" s="11">
        <f>J12/J10</f>
        <v>0.45404140916867436</v>
      </c>
      <c r="L12" s="11">
        <v>183.78800000000001</v>
      </c>
      <c r="M12" s="11">
        <f t="shared" ref="M12:M14" si="4">L12-124.569</f>
        <v>59.219000000000008</v>
      </c>
      <c r="N12" s="11">
        <f>M12/M10</f>
        <v>0.40890604392948643</v>
      </c>
      <c r="O12" s="10">
        <f t="shared" si="0"/>
        <v>0.43799008173625481</v>
      </c>
      <c r="P12" s="12">
        <f t="shared" ref="P12:P14" si="5">STDEV(E12,H12,K12,N12)</f>
        <v>3.2574883248717129E-2</v>
      </c>
      <c r="Q12" s="11">
        <v>1.7353823472521156E-4</v>
      </c>
      <c r="R12" s="12" t="s">
        <v>378</v>
      </c>
    </row>
    <row r="13" spans="2:35">
      <c r="B13" s="10" t="s">
        <v>379</v>
      </c>
      <c r="C13" s="11">
        <v>194.13200000000001</v>
      </c>
      <c r="D13" s="11">
        <f t="shared" si="1"/>
        <v>69.563000000000002</v>
      </c>
      <c r="E13" s="11">
        <f>D13/D10</f>
        <v>0.46279380750577143</v>
      </c>
      <c r="F13" s="11">
        <v>193.50200000000001</v>
      </c>
      <c r="G13" s="11">
        <f t="shared" si="2"/>
        <v>68.933000000000007</v>
      </c>
      <c r="H13" s="11">
        <f>G13/G10</f>
        <v>0.51905425247543391</v>
      </c>
      <c r="I13" s="11">
        <v>195.62799999999999</v>
      </c>
      <c r="J13" s="11">
        <f t="shared" si="3"/>
        <v>71.058999999999983</v>
      </c>
      <c r="K13" s="11">
        <f>J13/J10</f>
        <v>0.49620474145455806</v>
      </c>
      <c r="L13" s="11">
        <v>194.28800000000001</v>
      </c>
      <c r="M13" s="11">
        <f t="shared" si="4"/>
        <v>69.719000000000008</v>
      </c>
      <c r="N13" s="11">
        <f>M13/M10</f>
        <v>0.4814083398355235</v>
      </c>
      <c r="O13" s="10">
        <f t="shared" si="0"/>
        <v>0.48986528531782175</v>
      </c>
      <c r="P13" s="12">
        <f t="shared" si="5"/>
        <v>2.3780729913501133E-2</v>
      </c>
      <c r="Q13" s="143">
        <v>9.6663455637935092E-6</v>
      </c>
      <c r="R13" s="12" t="s">
        <v>378</v>
      </c>
    </row>
    <row r="14" spans="2:35" ht="14" thickBot="1">
      <c r="B14" s="14" t="s">
        <v>380</v>
      </c>
      <c r="C14" s="17">
        <v>208.929</v>
      </c>
      <c r="D14" s="17">
        <f t="shared" si="1"/>
        <v>84.36</v>
      </c>
      <c r="E14" s="17">
        <f>D14/D10</f>
        <v>0.56123636992635273</v>
      </c>
      <c r="F14" s="17">
        <v>199.69</v>
      </c>
      <c r="G14" s="17">
        <f t="shared" si="2"/>
        <v>75.120999999999995</v>
      </c>
      <c r="H14" s="17">
        <f>G14/G10</f>
        <v>0.56564888370166777</v>
      </c>
      <c r="I14" s="17">
        <v>201.13</v>
      </c>
      <c r="J14" s="17">
        <f t="shared" si="3"/>
        <v>76.560999999999993</v>
      </c>
      <c r="K14" s="17">
        <f>J14/J10</f>
        <v>0.53462518766802836</v>
      </c>
      <c r="L14" s="17">
        <v>197.989</v>
      </c>
      <c r="M14" s="17">
        <f t="shared" si="4"/>
        <v>73.42</v>
      </c>
      <c r="N14" s="17">
        <f>M14/M10</f>
        <v>0.50696367289726085</v>
      </c>
      <c r="O14" s="14">
        <f t="shared" si="0"/>
        <v>0.54211852854832743</v>
      </c>
      <c r="P14" s="19">
        <f t="shared" si="5"/>
        <v>2.7148870485978822E-2</v>
      </c>
      <c r="Q14" s="17">
        <v>4.2620684423140797E-6</v>
      </c>
      <c r="R14" s="19" t="s">
        <v>381</v>
      </c>
    </row>
    <row r="16" spans="2:35" ht="14" thickBot="1"/>
    <row r="17" spans="2:34">
      <c r="B17" s="159" t="s">
        <v>604</v>
      </c>
    </row>
    <row r="18" spans="2:34" ht="14" thickBot="1"/>
    <row r="19" spans="2:34">
      <c r="B19" s="138" t="s">
        <v>382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9"/>
    </row>
    <row r="20" spans="2:34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2"/>
    </row>
    <row r="21" spans="2:34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2"/>
    </row>
    <row r="22" spans="2:34">
      <c r="B22" s="10"/>
      <c r="C22" s="20" t="s">
        <v>217</v>
      </c>
      <c r="D22" s="11"/>
      <c r="E22" s="11"/>
      <c r="F22" s="11"/>
      <c r="G22" s="11"/>
      <c r="H22" s="20" t="s">
        <v>218</v>
      </c>
      <c r="I22" s="11"/>
      <c r="J22" s="11"/>
      <c r="K22" s="11"/>
      <c r="L22" s="11"/>
      <c r="M22" s="20" t="s">
        <v>219</v>
      </c>
      <c r="N22" s="11"/>
      <c r="O22" s="11"/>
      <c r="P22" s="11"/>
      <c r="Q22" s="11"/>
      <c r="R22" s="20" t="s">
        <v>287</v>
      </c>
      <c r="S22" s="11"/>
      <c r="T22" s="11"/>
      <c r="U22" s="11"/>
      <c r="V22" s="11"/>
      <c r="W22" s="88" t="s">
        <v>214</v>
      </c>
      <c r="X22" s="11"/>
      <c r="Y22" s="11"/>
      <c r="Z22" s="11"/>
      <c r="AA22" s="12"/>
    </row>
    <row r="23" spans="2:34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2"/>
    </row>
    <row r="24" spans="2:34">
      <c r="B24" s="112" t="s">
        <v>141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2"/>
    </row>
    <row r="25" spans="2:34" ht="14">
      <c r="B25" s="10"/>
      <c r="C25" s="22" t="s">
        <v>142</v>
      </c>
      <c r="D25" s="69"/>
      <c r="E25" s="69"/>
      <c r="F25" s="69"/>
      <c r="G25" s="69"/>
      <c r="H25" s="22" t="s">
        <v>142</v>
      </c>
      <c r="I25" s="11"/>
      <c r="J25" s="11"/>
      <c r="K25" s="11"/>
      <c r="L25" s="11"/>
      <c r="M25" s="22" t="s">
        <v>142</v>
      </c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2"/>
      <c r="AC25" s="85" t="s">
        <v>161</v>
      </c>
      <c r="AG25" s="105" t="s">
        <v>165</v>
      </c>
    </row>
    <row r="26" spans="2:34" ht="14">
      <c r="B26" s="10"/>
      <c r="C26" s="69" t="s">
        <v>143</v>
      </c>
      <c r="D26" s="69" t="s">
        <v>144</v>
      </c>
      <c r="E26" s="69" t="s">
        <v>145</v>
      </c>
      <c r="F26" s="69" t="s">
        <v>146</v>
      </c>
      <c r="G26" s="69" t="s">
        <v>147</v>
      </c>
      <c r="H26" s="69" t="s">
        <v>143</v>
      </c>
      <c r="I26" s="69" t="s">
        <v>144</v>
      </c>
      <c r="J26" s="69" t="s">
        <v>145</v>
      </c>
      <c r="K26" s="69" t="s">
        <v>146</v>
      </c>
      <c r="L26" s="69" t="s">
        <v>147</v>
      </c>
      <c r="M26" s="69" t="s">
        <v>143</v>
      </c>
      <c r="N26" s="69" t="s">
        <v>144</v>
      </c>
      <c r="O26" s="69" t="s">
        <v>145</v>
      </c>
      <c r="P26" s="69" t="s">
        <v>146</v>
      </c>
      <c r="Q26" s="69" t="s">
        <v>147</v>
      </c>
      <c r="R26" s="11"/>
      <c r="S26" s="11"/>
      <c r="T26" s="11"/>
      <c r="U26" s="11"/>
      <c r="V26" s="11"/>
      <c r="W26" s="11"/>
      <c r="X26" s="11"/>
      <c r="Y26" s="11"/>
      <c r="Z26" s="11"/>
      <c r="AA26" s="12"/>
    </row>
    <row r="27" spans="2:34" ht="14">
      <c r="B27" s="10" t="s">
        <v>281</v>
      </c>
      <c r="C27" s="69">
        <v>1</v>
      </c>
      <c r="D27" s="69">
        <v>1.148698354997032</v>
      </c>
      <c r="E27" s="69">
        <v>1.27456062731926</v>
      </c>
      <c r="F27" s="69">
        <v>1.5052467474110669</v>
      </c>
      <c r="G27" s="69">
        <v>1.6701758388567376</v>
      </c>
      <c r="H27" s="69">
        <v>1</v>
      </c>
      <c r="I27" s="11">
        <v>1.4691686332783087</v>
      </c>
      <c r="J27" s="11">
        <v>0.83798713466794716</v>
      </c>
      <c r="K27" s="11">
        <v>1.0034717485095022</v>
      </c>
      <c r="L27" s="11">
        <v>0.91383145022939893</v>
      </c>
      <c r="M27" s="69">
        <v>1</v>
      </c>
      <c r="N27" s="11">
        <v>2.0994333672461298</v>
      </c>
      <c r="O27" s="11">
        <v>0.8408964152537125</v>
      </c>
      <c r="P27" s="11">
        <v>0.93952274921401191</v>
      </c>
      <c r="Q27" s="11">
        <v>1.1486983549970315</v>
      </c>
      <c r="R27" s="11">
        <f t="shared" ref="R27:V31" si="6">AVERAGE(C27,H27,M27)</f>
        <v>1</v>
      </c>
      <c r="S27" s="11">
        <f t="shared" si="6"/>
        <v>1.5724334518404903</v>
      </c>
      <c r="T27" s="11">
        <f t="shared" si="6"/>
        <v>0.98448139241363997</v>
      </c>
      <c r="U27" s="11">
        <f t="shared" si="6"/>
        <v>1.1494137483781937</v>
      </c>
      <c r="V27" s="11">
        <f t="shared" si="6"/>
        <v>1.2442352146943894</v>
      </c>
      <c r="W27" s="11">
        <f t="shared" ref="W27:AA31" si="7">STDEV(R27,M27,H27,C27)</f>
        <v>0</v>
      </c>
      <c r="X27" s="11">
        <f t="shared" si="7"/>
        <v>0.39494470747484212</v>
      </c>
      <c r="Y27" s="11">
        <f t="shared" si="7"/>
        <v>0.20512043270715188</v>
      </c>
      <c r="Z27" s="11">
        <f t="shared" si="7"/>
        <v>0.25296272588172641</v>
      </c>
      <c r="AA27" s="12">
        <f t="shared" si="7"/>
        <v>0.31607981821331138</v>
      </c>
      <c r="AC27" s="10" t="s">
        <v>281</v>
      </c>
      <c r="AD27" s="69">
        <v>1.148698354997032</v>
      </c>
      <c r="AE27" s="11">
        <v>1.4691686332783087</v>
      </c>
      <c r="AF27" s="11">
        <v>2.0994333672461298</v>
      </c>
    </row>
    <row r="28" spans="2:34" ht="14">
      <c r="B28" s="10" t="s">
        <v>336</v>
      </c>
      <c r="C28" s="69">
        <v>1</v>
      </c>
      <c r="D28" s="69">
        <v>5.3517102191444534</v>
      </c>
      <c r="E28" s="69">
        <v>1.7962647457678631</v>
      </c>
      <c r="F28" s="69">
        <v>2.020902892973524</v>
      </c>
      <c r="G28" s="69">
        <v>4.5947934199881377</v>
      </c>
      <c r="H28" s="69">
        <v>1</v>
      </c>
      <c r="I28" s="11">
        <v>7.6475625407499495</v>
      </c>
      <c r="J28" s="11">
        <v>4.2134441438193315</v>
      </c>
      <c r="K28" s="11">
        <v>1.8790454984280189</v>
      </c>
      <c r="L28" s="11">
        <v>2.4368205273503767</v>
      </c>
      <c r="M28" s="69">
        <v>1</v>
      </c>
      <c r="N28" s="11">
        <v>10.70342043828891</v>
      </c>
      <c r="O28" s="11">
        <v>2.6758551095722138</v>
      </c>
      <c r="P28" s="11">
        <v>2.5053288772482483</v>
      </c>
      <c r="Q28" s="11">
        <v>3.9999999999999805</v>
      </c>
      <c r="R28" s="11">
        <f t="shared" si="6"/>
        <v>1</v>
      </c>
      <c r="S28" s="11">
        <f t="shared" si="6"/>
        <v>7.9008977327277705</v>
      </c>
      <c r="T28" s="11">
        <f t="shared" si="6"/>
        <v>2.8951879997198033</v>
      </c>
      <c r="U28" s="11">
        <f t="shared" si="6"/>
        <v>2.1350924228832637</v>
      </c>
      <c r="V28" s="11">
        <f t="shared" si="6"/>
        <v>3.6772046491128321</v>
      </c>
      <c r="W28" s="11">
        <f t="shared" si="7"/>
        <v>0</v>
      </c>
      <c r="X28" s="11">
        <f t="shared" si="7"/>
        <v>2.192157933337934</v>
      </c>
      <c r="Y28" s="11">
        <f t="shared" si="7"/>
        <v>0.9989225022047471</v>
      </c>
      <c r="Z28" s="11">
        <f t="shared" si="7"/>
        <v>0.2681257841665326</v>
      </c>
      <c r="AA28" s="12">
        <f t="shared" si="7"/>
        <v>0.91007669283257309</v>
      </c>
      <c r="AC28" s="10" t="s">
        <v>336</v>
      </c>
      <c r="AD28" s="69">
        <v>5.3517102191444534</v>
      </c>
      <c r="AE28" s="11">
        <v>7.6475625407499495</v>
      </c>
      <c r="AF28" s="11">
        <v>10.70342043828891</v>
      </c>
      <c r="AG28" s="56">
        <f>TTEST(AD27:AF27,AD28:AF28,2,2)</f>
        <v>1.5891332255182872E-2</v>
      </c>
      <c r="AH28" t="s">
        <v>302</v>
      </c>
    </row>
    <row r="29" spans="2:34" ht="14">
      <c r="B29" s="10" t="s">
        <v>148</v>
      </c>
      <c r="C29" s="69">
        <v>1</v>
      </c>
      <c r="D29" s="69">
        <v>3.2265670368885</v>
      </c>
      <c r="E29" s="69">
        <v>0.95926411932526301</v>
      </c>
      <c r="F29" s="69">
        <v>1.2397076999389858</v>
      </c>
      <c r="G29" s="69">
        <v>0.98965665641520595</v>
      </c>
      <c r="H29" s="69">
        <v>1</v>
      </c>
      <c r="I29" s="11">
        <v>3.2490095854249486</v>
      </c>
      <c r="J29" s="11">
        <v>1.4948492486349403</v>
      </c>
      <c r="K29" s="11">
        <v>1.3149427602050672</v>
      </c>
      <c r="L29" s="11">
        <v>1.0139594797900289</v>
      </c>
      <c r="M29" s="69">
        <v>1</v>
      </c>
      <c r="N29" s="11">
        <v>5.5789746654016223</v>
      </c>
      <c r="O29" s="11">
        <v>0.93303299153680652</v>
      </c>
      <c r="P29" s="11">
        <v>1.4389335800108152</v>
      </c>
      <c r="Q29" s="11">
        <v>2.6134424886268999</v>
      </c>
      <c r="R29" s="11">
        <f t="shared" si="6"/>
        <v>1</v>
      </c>
      <c r="S29" s="11">
        <f t="shared" si="6"/>
        <v>4.0181837625716907</v>
      </c>
      <c r="T29" s="11">
        <f t="shared" si="6"/>
        <v>1.1290487864990031</v>
      </c>
      <c r="U29" s="11">
        <f t="shared" si="6"/>
        <v>1.3311946800516228</v>
      </c>
      <c r="V29" s="11">
        <f t="shared" si="6"/>
        <v>1.5390195416107115</v>
      </c>
      <c r="W29" s="11">
        <f t="shared" si="7"/>
        <v>0</v>
      </c>
      <c r="X29" s="11">
        <f t="shared" si="7"/>
        <v>1.1036838613672282</v>
      </c>
      <c r="Y29" s="11">
        <f t="shared" si="7"/>
        <v>0.25888157085227609</v>
      </c>
      <c r="Z29" s="11">
        <f t="shared" si="7"/>
        <v>8.2141469415567381E-2</v>
      </c>
      <c r="AA29" s="12">
        <f t="shared" si="7"/>
        <v>0.75979653355891319</v>
      </c>
      <c r="AC29" s="10" t="s">
        <v>148</v>
      </c>
      <c r="AD29" s="69">
        <v>3.2265670368885</v>
      </c>
      <c r="AE29" s="11">
        <v>3.2490095854249486</v>
      </c>
      <c r="AF29" s="11">
        <v>5.5789746654016223</v>
      </c>
      <c r="AG29" s="56">
        <f>TTEST(AD28:AF28,AD29:AF29,2,2)</f>
        <v>8.889007771969834E-2</v>
      </c>
      <c r="AH29" t="s">
        <v>162</v>
      </c>
    </row>
    <row r="30" spans="2:34" ht="14">
      <c r="B30" s="10" t="s">
        <v>206</v>
      </c>
      <c r="C30" s="69">
        <v>1</v>
      </c>
      <c r="D30" s="69">
        <v>2.6665973541823895</v>
      </c>
      <c r="E30" s="69">
        <v>0.83508791942836802</v>
      </c>
      <c r="F30" s="69">
        <v>1.2701509825387893</v>
      </c>
      <c r="G30" s="69">
        <v>1.2099940892192935</v>
      </c>
      <c r="H30" s="69">
        <v>1</v>
      </c>
      <c r="I30" s="11">
        <v>3.458148925231459</v>
      </c>
      <c r="J30" s="11">
        <v>1.6077019814863054</v>
      </c>
      <c r="K30" s="11">
        <v>1.3103934038583607</v>
      </c>
      <c r="L30" s="11">
        <v>1.3995858655951954</v>
      </c>
      <c r="M30" s="69">
        <v>1</v>
      </c>
      <c r="N30" s="11">
        <v>3.7580909968560379</v>
      </c>
      <c r="O30" s="11">
        <v>1.1250584846888108</v>
      </c>
      <c r="P30" s="11">
        <v>1.0460849397925276</v>
      </c>
      <c r="Q30" s="11">
        <v>1.6643974694230483</v>
      </c>
      <c r="R30" s="11">
        <f t="shared" si="6"/>
        <v>1</v>
      </c>
      <c r="S30" s="11">
        <f t="shared" si="6"/>
        <v>3.2942790920899618</v>
      </c>
      <c r="T30" s="11">
        <f t="shared" si="6"/>
        <v>1.1892827952011613</v>
      </c>
      <c r="U30" s="11">
        <f t="shared" si="6"/>
        <v>1.2088764420632259</v>
      </c>
      <c r="V30" s="11">
        <f t="shared" si="6"/>
        <v>1.4246591414125123</v>
      </c>
      <c r="W30" s="11">
        <f t="shared" si="7"/>
        <v>0</v>
      </c>
      <c r="X30" s="11">
        <f t="shared" si="7"/>
        <v>0.46041979732965282</v>
      </c>
      <c r="Y30" s="11">
        <f t="shared" si="7"/>
        <v>0.31867087908792563</v>
      </c>
      <c r="Z30" s="11">
        <f t="shared" si="7"/>
        <v>0.11627744988339611</v>
      </c>
      <c r="AA30" s="12">
        <f t="shared" si="7"/>
        <v>0.18635469738343596</v>
      </c>
      <c r="AC30" s="10" t="s">
        <v>206</v>
      </c>
      <c r="AD30" s="69">
        <v>2.6665973541823895</v>
      </c>
      <c r="AE30" s="11">
        <v>3.458148925231459</v>
      </c>
      <c r="AF30" s="11">
        <v>3.7580909968560379</v>
      </c>
      <c r="AG30" s="56">
        <f>TTEST(AD28:AF28,AD30:AF30,2,2)</f>
        <v>4.3748889044989157E-2</v>
      </c>
      <c r="AH30" t="s">
        <v>302</v>
      </c>
    </row>
    <row r="31" spans="2:34" ht="15" thickBot="1">
      <c r="B31" s="14" t="s">
        <v>149</v>
      </c>
      <c r="C31" s="69">
        <v>1</v>
      </c>
      <c r="D31" s="69">
        <v>2.370185541883171</v>
      </c>
      <c r="E31" s="69">
        <v>0.82074160881049796</v>
      </c>
      <c r="F31" s="69">
        <v>0.97265494741228598</v>
      </c>
      <c r="G31" s="69">
        <v>0.87055056329612501</v>
      </c>
      <c r="H31" s="69">
        <v>1</v>
      </c>
      <c r="I31" s="11">
        <v>3.9449308179734377</v>
      </c>
      <c r="J31" s="11">
        <v>1.5583291593210002</v>
      </c>
      <c r="K31" s="11">
        <v>1.7654059925813099</v>
      </c>
      <c r="L31" s="11">
        <v>1.5529377500020771</v>
      </c>
      <c r="M31" s="69">
        <v>1</v>
      </c>
      <c r="N31" s="11">
        <v>2.5491212546385329</v>
      </c>
      <c r="O31" s="11">
        <v>0.81507233240262644</v>
      </c>
      <c r="P31" s="11">
        <v>1.7290744626157293</v>
      </c>
      <c r="Q31" s="11">
        <v>1.3013418554419358</v>
      </c>
      <c r="R31" s="11">
        <f t="shared" si="6"/>
        <v>1</v>
      </c>
      <c r="S31" s="11">
        <f t="shared" si="6"/>
        <v>2.9547458714983805</v>
      </c>
      <c r="T31" s="11">
        <f t="shared" si="6"/>
        <v>1.0647143668447083</v>
      </c>
      <c r="U31" s="11">
        <f t="shared" si="6"/>
        <v>1.4890451342031084</v>
      </c>
      <c r="V31" s="11">
        <f t="shared" si="6"/>
        <v>1.2416100562467127</v>
      </c>
      <c r="W31" s="11">
        <f t="shared" si="7"/>
        <v>0</v>
      </c>
      <c r="X31" s="11">
        <f t="shared" si="7"/>
        <v>0.70396693506356067</v>
      </c>
      <c r="Y31" s="11">
        <f t="shared" si="7"/>
        <v>0.34904604059952354</v>
      </c>
      <c r="Z31" s="11">
        <f t="shared" si="7"/>
        <v>0.36544412594157732</v>
      </c>
      <c r="AA31" s="12">
        <f t="shared" si="7"/>
        <v>0.28176702435574857</v>
      </c>
      <c r="AC31" s="14" t="s">
        <v>149</v>
      </c>
      <c r="AD31" s="69">
        <v>2.370185541883171</v>
      </c>
      <c r="AE31" s="11">
        <v>3.9449308179734377</v>
      </c>
      <c r="AF31" s="11">
        <v>2.5491212546385329</v>
      </c>
      <c r="AG31" s="56">
        <f>TTEST(AD28:AF28,AD31:AF31,2,2)</f>
        <v>3.8474748534086736E-2</v>
      </c>
      <c r="AH31" t="s">
        <v>302</v>
      </c>
    </row>
    <row r="32" spans="2:34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2"/>
    </row>
    <row r="33" spans="2:34">
      <c r="B33" s="10"/>
      <c r="C33" s="20" t="s">
        <v>217</v>
      </c>
      <c r="D33" s="11"/>
      <c r="E33" s="11"/>
      <c r="F33" s="11"/>
      <c r="G33" s="11"/>
      <c r="H33" s="20" t="s">
        <v>218</v>
      </c>
      <c r="I33" s="11"/>
      <c r="J33" s="11"/>
      <c r="K33" s="11"/>
      <c r="L33" s="11"/>
      <c r="M33" s="20" t="s">
        <v>219</v>
      </c>
      <c r="N33" s="11"/>
      <c r="O33" s="11"/>
      <c r="P33" s="11"/>
      <c r="Q33" s="11"/>
      <c r="R33" s="20" t="s">
        <v>287</v>
      </c>
      <c r="S33" s="11"/>
      <c r="T33" s="11"/>
      <c r="U33" s="11"/>
      <c r="V33" s="11"/>
      <c r="W33" s="88" t="s">
        <v>214</v>
      </c>
      <c r="X33" s="11"/>
      <c r="Y33" s="11"/>
      <c r="Z33" s="11"/>
      <c r="AA33" s="12"/>
    </row>
    <row r="34" spans="2:34">
      <c r="B34" s="10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2"/>
    </row>
    <row r="35" spans="2:34">
      <c r="B35" s="112" t="s">
        <v>150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2"/>
    </row>
    <row r="36" spans="2:34" ht="14">
      <c r="B36" s="10"/>
      <c r="C36" s="5" t="s">
        <v>151</v>
      </c>
      <c r="D36" s="69"/>
      <c r="E36" s="69"/>
      <c r="F36" s="69"/>
      <c r="G36" s="69"/>
      <c r="H36" s="5" t="s">
        <v>151</v>
      </c>
      <c r="I36" s="11"/>
      <c r="J36" s="11"/>
      <c r="K36" s="11"/>
      <c r="L36" s="11"/>
      <c r="M36" s="5" t="s">
        <v>151</v>
      </c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2"/>
      <c r="AC36" s="85" t="s">
        <v>163</v>
      </c>
      <c r="AG36" s="105" t="s">
        <v>165</v>
      </c>
    </row>
    <row r="37" spans="2:34" ht="14">
      <c r="B37" s="10"/>
      <c r="C37" s="69" t="s">
        <v>143</v>
      </c>
      <c r="D37" s="69" t="s">
        <v>144</v>
      </c>
      <c r="E37" s="69" t="s">
        <v>145</v>
      </c>
      <c r="F37" s="69" t="s">
        <v>146</v>
      </c>
      <c r="G37" s="69" t="s">
        <v>147</v>
      </c>
      <c r="H37" s="69" t="s">
        <v>143</v>
      </c>
      <c r="I37" s="69" t="s">
        <v>144</v>
      </c>
      <c r="J37" s="69" t="s">
        <v>145</v>
      </c>
      <c r="K37" s="69" t="s">
        <v>146</v>
      </c>
      <c r="L37" s="69" t="s">
        <v>147</v>
      </c>
      <c r="M37" s="69" t="s">
        <v>143</v>
      </c>
      <c r="N37" s="69" t="s">
        <v>144</v>
      </c>
      <c r="O37" s="69" t="s">
        <v>145</v>
      </c>
      <c r="P37" s="69" t="s">
        <v>146</v>
      </c>
      <c r="Q37" s="69" t="s">
        <v>147</v>
      </c>
      <c r="R37" s="11"/>
      <c r="S37" s="11"/>
      <c r="T37" s="11"/>
      <c r="U37" s="11"/>
      <c r="V37" s="11"/>
      <c r="W37" s="11"/>
      <c r="X37" s="11"/>
      <c r="Y37" s="11"/>
      <c r="Z37" s="11"/>
      <c r="AA37" s="12"/>
    </row>
    <row r="38" spans="2:34" ht="14">
      <c r="B38" s="10" t="s">
        <v>281</v>
      </c>
      <c r="C38" s="69">
        <v>1</v>
      </c>
      <c r="D38" s="69">
        <v>1.20580782769076</v>
      </c>
      <c r="E38" s="69">
        <v>1.3240889103954014</v>
      </c>
      <c r="F38" s="69">
        <v>1.6643974694230566</v>
      </c>
      <c r="G38" s="69">
        <v>1.0606877413682123</v>
      </c>
      <c r="H38" s="69">
        <v>1</v>
      </c>
      <c r="I38" s="11">
        <v>1.8403753012497535</v>
      </c>
      <c r="J38" s="11">
        <v>1.5052467474110707</v>
      </c>
      <c r="K38" s="11">
        <v>1.1647335864684549</v>
      </c>
      <c r="L38" s="11">
        <v>1.3803173533966291</v>
      </c>
      <c r="M38" s="69">
        <v>1</v>
      </c>
      <c r="N38" s="11">
        <v>1.8596098852263232</v>
      </c>
      <c r="O38" s="11">
        <v>1.510472585562828</v>
      </c>
      <c r="P38" s="11">
        <v>1.0905077326652577</v>
      </c>
      <c r="Q38" s="11">
        <v>1.7350773743041337</v>
      </c>
      <c r="R38" s="11">
        <f t="shared" ref="R38:V42" si="8">AVERAGE(C38,H38,M38)</f>
        <v>1</v>
      </c>
      <c r="S38" s="11">
        <f t="shared" si="8"/>
        <v>1.6352643380556122</v>
      </c>
      <c r="T38" s="11">
        <f t="shared" si="8"/>
        <v>1.4466027477897665</v>
      </c>
      <c r="U38" s="11">
        <f t="shared" si="8"/>
        <v>1.3065462628522564</v>
      </c>
      <c r="V38" s="11">
        <f t="shared" si="8"/>
        <v>1.3920274896896583</v>
      </c>
      <c r="W38" s="11">
        <f t="shared" ref="W38:AA42" si="9">STDEV(R38,M38,H38,C38)</f>
        <v>0</v>
      </c>
      <c r="X38" s="11">
        <f t="shared" si="9"/>
        <v>0.30377312041089172</v>
      </c>
      <c r="Y38" s="11">
        <f t="shared" si="9"/>
        <v>8.66566312558434E-2</v>
      </c>
      <c r="Z38" s="11">
        <f t="shared" si="9"/>
        <v>0.25484699184195059</v>
      </c>
      <c r="AA38" s="12">
        <f t="shared" si="9"/>
        <v>0.27544290360782336</v>
      </c>
      <c r="AC38" s="10" t="s">
        <v>281</v>
      </c>
      <c r="AD38" s="69">
        <v>1.6643974694230566</v>
      </c>
      <c r="AE38" s="11">
        <v>1.1647335864684549</v>
      </c>
      <c r="AF38" s="11">
        <v>1.0905077326652577</v>
      </c>
    </row>
    <row r="39" spans="2:34" ht="14">
      <c r="B39" s="10" t="s">
        <v>152</v>
      </c>
      <c r="C39" s="69">
        <v>1</v>
      </c>
      <c r="D39" s="69">
        <v>1.2834258975629036</v>
      </c>
      <c r="E39" s="69">
        <v>1.27177346253629</v>
      </c>
      <c r="F39" s="69">
        <v>5.1694113225499594</v>
      </c>
      <c r="G39" s="69">
        <v>4.9416745485077147</v>
      </c>
      <c r="H39" s="69">
        <v>1</v>
      </c>
      <c r="I39" s="11">
        <v>1.459020344240177</v>
      </c>
      <c r="J39" s="11">
        <v>2.5227548176625008</v>
      </c>
      <c r="K39" s="11">
        <v>6.276672783173999</v>
      </c>
      <c r="L39" s="11">
        <v>5.6568542494923806</v>
      </c>
      <c r="M39" s="69">
        <v>1</v>
      </c>
      <c r="N39" s="11">
        <v>1.4439291955224973</v>
      </c>
      <c r="O39" s="11">
        <v>1.6021397551792438</v>
      </c>
      <c r="P39" s="11">
        <v>8.3686795183402207</v>
      </c>
      <c r="Q39" s="11">
        <v>9.2856313150697378</v>
      </c>
      <c r="R39" s="11">
        <f t="shared" si="8"/>
        <v>1</v>
      </c>
      <c r="S39" s="11">
        <f t="shared" si="8"/>
        <v>1.3954584791085261</v>
      </c>
      <c r="T39" s="11">
        <f t="shared" si="8"/>
        <v>1.7988893451260115</v>
      </c>
      <c r="U39" s="11">
        <f t="shared" si="8"/>
        <v>6.6049212080213922</v>
      </c>
      <c r="V39" s="11">
        <f t="shared" si="8"/>
        <v>6.6280533710232774</v>
      </c>
      <c r="W39" s="11">
        <f t="shared" si="9"/>
        <v>0</v>
      </c>
      <c r="X39" s="11">
        <f t="shared" si="9"/>
        <v>7.9458207833792219E-2</v>
      </c>
      <c r="Y39" s="11">
        <f t="shared" si="9"/>
        <v>0.52932119333886485</v>
      </c>
      <c r="Z39" s="11">
        <f t="shared" si="9"/>
        <v>1.3265593386551691</v>
      </c>
      <c r="AA39" s="12">
        <f t="shared" si="9"/>
        <v>1.901737959111224</v>
      </c>
      <c r="AC39" s="10" t="s">
        <v>336</v>
      </c>
      <c r="AD39" s="69">
        <v>5.1694113225499594</v>
      </c>
      <c r="AE39" s="11">
        <v>6.276672783173999</v>
      </c>
      <c r="AF39" s="11">
        <v>8.3686795183402207</v>
      </c>
      <c r="AG39" s="56">
        <f>TTEST(AD38:AF38,AD39:AF39,2,2)</f>
        <v>5.1667472731241944E-3</v>
      </c>
      <c r="AH39" t="s">
        <v>164</v>
      </c>
    </row>
    <row r="40" spans="2:34" ht="14">
      <c r="B40" s="10" t="s">
        <v>148</v>
      </c>
      <c r="C40" s="69">
        <v>1</v>
      </c>
      <c r="D40" s="69">
        <v>1.57776853623331</v>
      </c>
      <c r="E40" s="69">
        <v>0.80697973989501603</v>
      </c>
      <c r="F40" s="69">
        <v>2.0777182065953332</v>
      </c>
      <c r="G40" s="69">
        <v>1.20580782769076</v>
      </c>
      <c r="H40" s="69">
        <v>1</v>
      </c>
      <c r="I40" s="11">
        <v>2.0279189595800626</v>
      </c>
      <c r="J40" s="11">
        <v>2.3214078287674456</v>
      </c>
      <c r="K40" s="11">
        <v>4.4229226132810737</v>
      </c>
      <c r="L40" s="11">
        <v>2.5491212546385267</v>
      </c>
      <c r="M40" s="69">
        <v>1</v>
      </c>
      <c r="N40" s="11">
        <v>2.2973967099940689</v>
      </c>
      <c r="O40" s="11">
        <v>1.4489421545548791</v>
      </c>
      <c r="P40" s="11">
        <v>4.8399763568771652</v>
      </c>
      <c r="Q40" s="11">
        <v>1.5422108254079407</v>
      </c>
      <c r="R40" s="11">
        <f t="shared" si="8"/>
        <v>1</v>
      </c>
      <c r="S40" s="11">
        <f t="shared" si="8"/>
        <v>1.9676947352691474</v>
      </c>
      <c r="T40" s="11">
        <f t="shared" si="8"/>
        <v>1.5257765744057803</v>
      </c>
      <c r="U40" s="11">
        <f t="shared" si="8"/>
        <v>3.7802057255845241</v>
      </c>
      <c r="V40" s="11">
        <f t="shared" si="8"/>
        <v>1.7657133025790757</v>
      </c>
      <c r="W40" s="11">
        <f t="shared" si="9"/>
        <v>0</v>
      </c>
      <c r="X40" s="11">
        <f t="shared" si="9"/>
        <v>0.29685731141739741</v>
      </c>
      <c r="Y40" s="11">
        <f t="shared" si="9"/>
        <v>0.62064523153828588</v>
      </c>
      <c r="Z40" s="11">
        <f t="shared" si="9"/>
        <v>1.2158210587904119</v>
      </c>
      <c r="AA40" s="12">
        <f t="shared" si="9"/>
        <v>0.5707233765031664</v>
      </c>
      <c r="AC40" s="10" t="s">
        <v>148</v>
      </c>
      <c r="AD40" s="69">
        <v>2.0777182065953332</v>
      </c>
      <c r="AE40" s="11">
        <v>4.4229226132810737</v>
      </c>
      <c r="AF40" s="11">
        <v>4.8399763568771652</v>
      </c>
      <c r="AG40" s="56">
        <f>TTEST(AD39:AF39,AD40:AF40,2,2)</f>
        <v>9.0612448729410114E-2</v>
      </c>
      <c r="AH40" t="s">
        <v>162</v>
      </c>
    </row>
    <row r="41" spans="2:34" ht="14">
      <c r="B41" s="10" t="s">
        <v>206</v>
      </c>
      <c r="C41" s="69">
        <v>1</v>
      </c>
      <c r="D41" s="69">
        <v>1.5276629004588</v>
      </c>
      <c r="E41" s="69">
        <v>0.9896566564152065</v>
      </c>
      <c r="F41" s="69">
        <v>2.4283897687901015</v>
      </c>
      <c r="G41" s="69">
        <v>1.5691681957935</v>
      </c>
      <c r="H41" s="69">
        <v>1</v>
      </c>
      <c r="I41" s="11">
        <v>2.4622888266898335</v>
      </c>
      <c r="J41" s="11">
        <v>2.2038102317532222</v>
      </c>
      <c r="K41" s="11">
        <v>3.5801002837118894</v>
      </c>
      <c r="L41" s="11">
        <v>2.41161565538152</v>
      </c>
      <c r="M41" s="69">
        <v>1</v>
      </c>
      <c r="N41" s="11">
        <v>1.9052759960878742</v>
      </c>
      <c r="O41" s="11">
        <v>1.5422108254079407</v>
      </c>
      <c r="P41" s="11">
        <v>2.8579882794821869</v>
      </c>
      <c r="Q41" s="11">
        <v>2.8679104960316542</v>
      </c>
      <c r="R41" s="11">
        <f t="shared" si="8"/>
        <v>1</v>
      </c>
      <c r="S41" s="11">
        <f t="shared" si="8"/>
        <v>1.9650759077455024</v>
      </c>
      <c r="T41" s="11">
        <f t="shared" si="8"/>
        <v>1.5785592378587898</v>
      </c>
      <c r="U41" s="11">
        <f t="shared" si="8"/>
        <v>2.9554927773280593</v>
      </c>
      <c r="V41" s="11">
        <f t="shared" si="8"/>
        <v>2.2828981157355579</v>
      </c>
      <c r="W41" s="11">
        <f t="shared" si="9"/>
        <v>0</v>
      </c>
      <c r="X41" s="11">
        <f t="shared" si="9"/>
        <v>0.38389532216608291</v>
      </c>
      <c r="Y41" s="11">
        <f t="shared" si="9"/>
        <v>0.49634204029230683</v>
      </c>
      <c r="Z41" s="11">
        <f t="shared" si="9"/>
        <v>0.47521196875393368</v>
      </c>
      <c r="AA41" s="12">
        <f t="shared" si="9"/>
        <v>0.53796471034591831</v>
      </c>
      <c r="AC41" s="10" t="s">
        <v>206</v>
      </c>
      <c r="AD41" s="69">
        <v>2.4283897687901015</v>
      </c>
      <c r="AE41" s="11">
        <v>3.5801002837118894</v>
      </c>
      <c r="AF41" s="11">
        <v>2.8579882794821869</v>
      </c>
      <c r="AG41" s="56">
        <f>TTEST(AD39:AF39,AD41:AF41,2,2)</f>
        <v>2.1529974999754994E-2</v>
      </c>
      <c r="AH41" t="s">
        <v>302</v>
      </c>
    </row>
    <row r="42" spans="2:34" ht="15" thickBot="1">
      <c r="B42" s="14" t="s">
        <v>149</v>
      </c>
      <c r="C42" s="139">
        <v>1</v>
      </c>
      <c r="D42" s="139">
        <v>1.1728349492318793</v>
      </c>
      <c r="E42" s="139">
        <v>0.97942029758692384</v>
      </c>
      <c r="F42" s="139">
        <v>1.5691681957934922</v>
      </c>
      <c r="G42" s="139">
        <v>1.2016360495268512</v>
      </c>
      <c r="H42" s="139">
        <v>1</v>
      </c>
      <c r="I42" s="17">
        <v>2.1734697250521178</v>
      </c>
      <c r="J42" s="17">
        <v>2.69446715373138</v>
      </c>
      <c r="K42" s="17">
        <v>3.1931935454266007</v>
      </c>
      <c r="L42" s="17">
        <v>1.547564993542385</v>
      </c>
      <c r="M42" s="139">
        <v>1</v>
      </c>
      <c r="N42" s="17">
        <v>1.1211660780285109</v>
      </c>
      <c r="O42" s="17">
        <v>0.7845840978967481</v>
      </c>
      <c r="P42" s="17">
        <v>3.8771592677402644</v>
      </c>
      <c r="Q42" s="17">
        <v>0.85856543643775229</v>
      </c>
      <c r="R42" s="17">
        <f t="shared" si="8"/>
        <v>1</v>
      </c>
      <c r="S42" s="17">
        <f t="shared" si="8"/>
        <v>1.4891569174375026</v>
      </c>
      <c r="T42" s="17">
        <f t="shared" si="8"/>
        <v>1.4861571830716838</v>
      </c>
      <c r="U42" s="17">
        <f t="shared" si="8"/>
        <v>2.8798403363201195</v>
      </c>
      <c r="V42" s="17">
        <f t="shared" si="8"/>
        <v>1.2025888265023295</v>
      </c>
      <c r="W42" s="17">
        <f t="shared" si="9"/>
        <v>0</v>
      </c>
      <c r="X42" s="17">
        <f t="shared" si="9"/>
        <v>0.4843417746880157</v>
      </c>
      <c r="Y42" s="17">
        <f t="shared" si="9"/>
        <v>0.85809868316495863</v>
      </c>
      <c r="Z42" s="17">
        <f t="shared" si="9"/>
        <v>0.96793538775047683</v>
      </c>
      <c r="AA42" s="19">
        <f t="shared" si="9"/>
        <v>0.28128369814189125</v>
      </c>
      <c r="AC42" s="14" t="s">
        <v>149</v>
      </c>
      <c r="AD42" s="139">
        <v>1.5691681957934922</v>
      </c>
      <c r="AE42" s="17">
        <v>3.1931935454266007</v>
      </c>
      <c r="AF42" s="17">
        <v>3.8771592677402644</v>
      </c>
      <c r="AG42" s="56">
        <f>TTEST(AD39:AF39,AD42:AF42,2,2)</f>
        <v>3.2650248137371073E-2</v>
      </c>
      <c r="AH42" t="s">
        <v>302</v>
      </c>
    </row>
    <row r="43" spans="2:34" ht="14">
      <c r="B43" s="11"/>
      <c r="C43" s="140"/>
      <c r="D43" s="140"/>
      <c r="E43" s="140"/>
      <c r="F43" s="140"/>
      <c r="G43" s="140"/>
      <c r="H43" s="140"/>
      <c r="M43" s="140"/>
    </row>
    <row r="44" spans="2:34" ht="15" thickBot="1">
      <c r="B44" s="11"/>
      <c r="C44" s="140"/>
      <c r="D44" s="140"/>
      <c r="E44" s="140"/>
      <c r="F44" s="140"/>
      <c r="G44" s="140"/>
      <c r="H44" s="140"/>
      <c r="M44" s="140"/>
    </row>
    <row r="45" spans="2:34" ht="14">
      <c r="B45" s="138" t="s">
        <v>153</v>
      </c>
      <c r="C45" s="141"/>
      <c r="D45" s="141"/>
      <c r="E45" s="141"/>
      <c r="F45" s="141"/>
      <c r="G45" s="141"/>
      <c r="H45" s="141"/>
      <c r="I45" s="8"/>
      <c r="J45" s="8"/>
      <c r="K45" s="8"/>
      <c r="L45" s="8"/>
      <c r="M45" s="141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9"/>
    </row>
    <row r="46" spans="2:34" ht="14">
      <c r="B46" s="10"/>
      <c r="C46" s="11"/>
      <c r="D46" s="11"/>
      <c r="E46" s="11"/>
      <c r="F46" s="11"/>
      <c r="G46" s="142"/>
      <c r="H46" s="5"/>
      <c r="I46" s="5"/>
      <c r="J46" s="5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2"/>
    </row>
    <row r="47" spans="2:34">
      <c r="B47" s="10"/>
      <c r="C47" s="20"/>
      <c r="D47" s="11"/>
      <c r="E47" s="11"/>
      <c r="F47" s="11"/>
      <c r="G47" s="11"/>
      <c r="H47" s="20"/>
      <c r="I47" s="11"/>
      <c r="J47" s="11"/>
      <c r="K47" s="11"/>
      <c r="L47" s="11"/>
      <c r="M47" s="20"/>
      <c r="N47" s="11"/>
      <c r="O47" s="11"/>
      <c r="P47" s="11"/>
      <c r="Q47" s="11"/>
      <c r="R47" s="20"/>
      <c r="S47" s="11"/>
      <c r="T47" s="11"/>
      <c r="U47" s="11"/>
      <c r="V47" s="11"/>
      <c r="W47" s="88"/>
      <c r="X47" s="11"/>
      <c r="Y47" s="11"/>
      <c r="Z47" s="11"/>
      <c r="AA47" s="12"/>
    </row>
    <row r="48" spans="2:34">
      <c r="B48" s="10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2"/>
    </row>
    <row r="49" spans="2:34">
      <c r="B49" s="10"/>
      <c r="C49" s="20" t="s">
        <v>217</v>
      </c>
      <c r="D49" s="11"/>
      <c r="E49" s="11"/>
      <c r="F49" s="11"/>
      <c r="G49" s="11"/>
      <c r="H49" s="20" t="s">
        <v>218</v>
      </c>
      <c r="I49" s="11"/>
      <c r="J49" s="11"/>
      <c r="K49" s="11"/>
      <c r="L49" s="11"/>
      <c r="M49" s="20"/>
      <c r="N49" s="11"/>
      <c r="O49" s="11"/>
      <c r="P49" s="11"/>
      <c r="Q49" s="11"/>
      <c r="R49" s="20"/>
      <c r="S49" s="11"/>
      <c r="T49" s="11"/>
      <c r="U49" s="11"/>
      <c r="V49" s="11"/>
      <c r="W49" s="88"/>
      <c r="X49" s="11"/>
      <c r="Y49" s="11"/>
      <c r="Z49" s="11"/>
      <c r="AA49" s="12"/>
    </row>
    <row r="50" spans="2:34">
      <c r="B50" s="10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2"/>
    </row>
    <row r="51" spans="2:34">
      <c r="B51" s="112" t="s">
        <v>154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2"/>
      <c r="AC51" s="85" t="s">
        <v>161</v>
      </c>
      <c r="AG51" s="105" t="s">
        <v>165</v>
      </c>
    </row>
    <row r="52" spans="2:34" ht="14">
      <c r="B52" s="10"/>
      <c r="C52" s="22" t="s">
        <v>142</v>
      </c>
      <c r="D52" s="69"/>
      <c r="E52" s="69"/>
      <c r="F52" s="69"/>
      <c r="G52" s="69"/>
      <c r="H52" s="22" t="s">
        <v>142</v>
      </c>
      <c r="I52" s="11"/>
      <c r="J52" s="11"/>
      <c r="K52" s="11"/>
      <c r="L52" s="11"/>
      <c r="M52" s="22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2"/>
    </row>
    <row r="53" spans="2:34" ht="14">
      <c r="B53" s="10"/>
      <c r="C53" s="69" t="s">
        <v>143</v>
      </c>
      <c r="D53" s="69" t="s">
        <v>144</v>
      </c>
      <c r="E53" s="69" t="s">
        <v>145</v>
      </c>
      <c r="F53" s="69" t="s">
        <v>146</v>
      </c>
      <c r="G53" s="69" t="s">
        <v>147</v>
      </c>
      <c r="H53" s="69" t="s">
        <v>143</v>
      </c>
      <c r="I53" s="69" t="s">
        <v>144</v>
      </c>
      <c r="J53" s="69" t="s">
        <v>145</v>
      </c>
      <c r="K53" s="69" t="s">
        <v>146</v>
      </c>
      <c r="L53" s="69" t="s">
        <v>147</v>
      </c>
      <c r="M53" s="69"/>
      <c r="N53" s="69"/>
      <c r="O53" s="69"/>
      <c r="P53" s="69"/>
      <c r="Q53" s="69"/>
      <c r="R53" s="11"/>
      <c r="S53" s="11"/>
      <c r="T53" s="11"/>
      <c r="U53" s="11"/>
      <c r="V53" s="11"/>
      <c r="W53" s="11"/>
      <c r="X53" s="11"/>
      <c r="Y53" s="11"/>
      <c r="Z53" s="11"/>
      <c r="AA53" s="12"/>
      <c r="AC53" s="10" t="s">
        <v>155</v>
      </c>
      <c r="AD53" s="69">
        <v>1.4691686332783087</v>
      </c>
      <c r="AE53" s="11">
        <v>1.2022242535858627</v>
      </c>
      <c r="AF53" s="11"/>
    </row>
    <row r="54" spans="2:34" ht="14">
      <c r="B54" s="10" t="s">
        <v>155</v>
      </c>
      <c r="C54" s="69">
        <v>1</v>
      </c>
      <c r="D54" s="69">
        <v>1.4691686332783087</v>
      </c>
      <c r="E54" s="69">
        <v>0.83798713466794716</v>
      </c>
      <c r="F54" s="69">
        <v>1.0034717485095022</v>
      </c>
      <c r="G54" s="69">
        <v>0.91383145022939893</v>
      </c>
      <c r="H54" s="69">
        <v>1</v>
      </c>
      <c r="I54" s="11">
        <v>1.2022242535858627</v>
      </c>
      <c r="J54" s="11">
        <v>0.97149724886175703</v>
      </c>
      <c r="K54" s="11">
        <v>1.0312649026132152</v>
      </c>
      <c r="L54" s="11">
        <v>1.3335419944341</v>
      </c>
      <c r="M54" s="69"/>
      <c r="N54" s="69"/>
      <c r="O54" s="69"/>
      <c r="P54" s="69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2"/>
      <c r="AC54" s="10" t="s">
        <v>156</v>
      </c>
      <c r="AD54" s="69">
        <v>12.99603834169976</v>
      </c>
      <c r="AE54" s="11">
        <v>9.094735896325</v>
      </c>
      <c r="AF54" s="11"/>
      <c r="AG54" s="56">
        <f>TTEST(AD53:AE53,AD54:AE54,2,2)</f>
        <v>3.8238064353191256E-2</v>
      </c>
      <c r="AH54" t="s">
        <v>302</v>
      </c>
    </row>
    <row r="55" spans="2:34" ht="14">
      <c r="B55" s="10" t="s">
        <v>156</v>
      </c>
      <c r="C55" s="69">
        <v>1</v>
      </c>
      <c r="D55" s="69">
        <v>12.99603834169976</v>
      </c>
      <c r="E55" s="69">
        <v>6.2984638125536163</v>
      </c>
      <c r="F55" s="69">
        <v>2.6207868077167276</v>
      </c>
      <c r="G55" s="69">
        <v>4.1554364131906558</v>
      </c>
      <c r="H55" s="69">
        <v>1</v>
      </c>
      <c r="I55" s="11">
        <v>9.094735896325</v>
      </c>
      <c r="J55" s="11">
        <v>4.1921871878381296</v>
      </c>
      <c r="K55" s="11">
        <v>2.2184102636751799</v>
      </c>
      <c r="L55" s="11">
        <v>3.9421494045986298</v>
      </c>
      <c r="M55" s="69"/>
      <c r="N55" s="69"/>
      <c r="O55" s="69"/>
      <c r="P55" s="69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2"/>
      <c r="AC55" s="10" t="s">
        <v>157</v>
      </c>
      <c r="AD55" s="69">
        <v>6.5445232643828097</v>
      </c>
      <c r="AE55" s="11">
        <v>4.2139411200858703</v>
      </c>
      <c r="AF55" s="11"/>
      <c r="AG55" s="56">
        <f>TTEST(AD54:AE54,AD55:AE55,2,2)</f>
        <v>0.13014714135925265</v>
      </c>
      <c r="AH55" t="s">
        <v>162</v>
      </c>
    </row>
    <row r="56" spans="2:34" ht="15" thickBot="1">
      <c r="B56" s="10" t="s">
        <v>157</v>
      </c>
      <c r="C56" s="69">
        <v>1</v>
      </c>
      <c r="D56" s="69">
        <v>6.5445232643828097</v>
      </c>
      <c r="E56" s="69">
        <v>1.4742692172910998</v>
      </c>
      <c r="F56" s="69">
        <v>1.8986842419010395</v>
      </c>
      <c r="G56" s="69">
        <v>2.751083636279489</v>
      </c>
      <c r="H56" s="69">
        <v>1</v>
      </c>
      <c r="I56" s="11">
        <v>4.2139411200858703</v>
      </c>
      <c r="J56" s="11">
        <v>1.97693817010794</v>
      </c>
      <c r="K56" s="11">
        <v>1.3137009842084599</v>
      </c>
      <c r="L56" s="11">
        <v>1.45289305980084</v>
      </c>
      <c r="M56" s="69"/>
      <c r="N56" s="69"/>
      <c r="O56" s="69"/>
      <c r="P56" s="69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2"/>
      <c r="AC56" s="14" t="s">
        <v>158</v>
      </c>
      <c r="AD56" s="69">
        <v>8.0945357858881</v>
      </c>
      <c r="AE56" s="11">
        <v>6.3663802330875603</v>
      </c>
      <c r="AF56" s="11"/>
      <c r="AG56" s="56">
        <f>TTEST(AD54:AE54,AD56:AE56,2,2)</f>
        <v>0.21565631375831684</v>
      </c>
      <c r="AH56" t="s">
        <v>162</v>
      </c>
    </row>
    <row r="57" spans="2:34" ht="15" thickBot="1">
      <c r="B57" s="14" t="s">
        <v>158</v>
      </c>
      <c r="C57" s="69">
        <v>1</v>
      </c>
      <c r="D57" s="69">
        <v>8.0945357858881</v>
      </c>
      <c r="E57" s="69">
        <v>1.8150383106343209</v>
      </c>
      <c r="F57" s="69">
        <v>2.1287403649067143</v>
      </c>
      <c r="G57" s="69">
        <v>3.1492319062768082</v>
      </c>
      <c r="H57" s="69">
        <v>1</v>
      </c>
      <c r="I57" s="11">
        <v>6.3663802330875603</v>
      </c>
      <c r="J57" s="11">
        <v>2.47823917182544</v>
      </c>
      <c r="K57" s="11">
        <v>1.5319916675091219</v>
      </c>
      <c r="L57" s="11">
        <v>2.0456708053877199</v>
      </c>
      <c r="M57" s="69"/>
      <c r="N57" s="69"/>
      <c r="O57" s="69"/>
      <c r="P57" s="69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2"/>
      <c r="AC57" s="14"/>
      <c r="AD57" s="69"/>
      <c r="AE57" s="11"/>
      <c r="AF57" s="11"/>
      <c r="AG57" s="56"/>
    </row>
    <row r="58" spans="2:34" ht="14">
      <c r="B58" s="10"/>
      <c r="C58" s="11"/>
      <c r="D58" s="11"/>
      <c r="E58" s="11"/>
      <c r="F58" s="11"/>
      <c r="G58" s="142"/>
      <c r="H58" s="71"/>
      <c r="I58" s="71"/>
      <c r="J58" s="7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2"/>
    </row>
    <row r="59" spans="2:34">
      <c r="B59" s="10"/>
      <c r="C59" s="20" t="s">
        <v>217</v>
      </c>
      <c r="D59" s="11"/>
      <c r="E59" s="11"/>
      <c r="F59" s="11"/>
      <c r="G59" s="11"/>
      <c r="H59" s="20" t="s">
        <v>218</v>
      </c>
      <c r="I59" s="11"/>
      <c r="J59" s="11"/>
      <c r="K59" s="11"/>
      <c r="L59" s="11"/>
      <c r="M59" s="20"/>
      <c r="N59" s="11"/>
      <c r="O59" s="11"/>
      <c r="P59" s="11"/>
      <c r="Q59" s="11"/>
      <c r="R59" s="20"/>
      <c r="S59" s="11"/>
      <c r="T59" s="11"/>
      <c r="U59" s="11"/>
      <c r="V59" s="11"/>
      <c r="W59" s="88"/>
      <c r="X59" s="11"/>
      <c r="Y59" s="11"/>
      <c r="Z59" s="11"/>
      <c r="AA59" s="12"/>
    </row>
    <row r="60" spans="2:34">
      <c r="B60" s="10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2"/>
    </row>
    <row r="61" spans="2:34">
      <c r="B61" s="112" t="s">
        <v>150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2"/>
    </row>
    <row r="62" spans="2:34" ht="14">
      <c r="B62" s="10"/>
      <c r="C62" s="22" t="s">
        <v>142</v>
      </c>
      <c r="D62" s="69"/>
      <c r="E62" s="69"/>
      <c r="F62" s="69"/>
      <c r="G62" s="69"/>
      <c r="H62" s="22" t="s">
        <v>142</v>
      </c>
      <c r="I62" s="11"/>
      <c r="J62" s="11"/>
      <c r="K62" s="11"/>
      <c r="L62" s="11"/>
      <c r="M62" s="22"/>
      <c r="N62" s="22"/>
      <c r="O62" s="22"/>
      <c r="P62" s="22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2"/>
      <c r="AC62" s="85" t="s">
        <v>163</v>
      </c>
      <c r="AG62" s="105" t="s">
        <v>165</v>
      </c>
    </row>
    <row r="63" spans="2:34" ht="14">
      <c r="B63" s="10"/>
      <c r="C63" s="69" t="s">
        <v>143</v>
      </c>
      <c r="D63" s="69" t="s">
        <v>144</v>
      </c>
      <c r="E63" s="69" t="s">
        <v>145</v>
      </c>
      <c r="F63" s="69" t="s">
        <v>146</v>
      </c>
      <c r="G63" s="69" t="s">
        <v>147</v>
      </c>
      <c r="H63" s="69" t="s">
        <v>143</v>
      </c>
      <c r="I63" s="69" t="s">
        <v>144</v>
      </c>
      <c r="J63" s="69" t="s">
        <v>145</v>
      </c>
      <c r="K63" s="69" t="s">
        <v>146</v>
      </c>
      <c r="L63" s="69" t="s">
        <v>147</v>
      </c>
      <c r="M63" s="22"/>
      <c r="N63" s="22"/>
      <c r="O63" s="22"/>
      <c r="P63" s="22"/>
      <c r="Q63" s="69"/>
      <c r="R63" s="11"/>
      <c r="S63" s="11"/>
      <c r="T63" s="11"/>
      <c r="U63" s="11"/>
      <c r="V63" s="11"/>
      <c r="W63" s="11"/>
      <c r="X63" s="11"/>
      <c r="Y63" s="11"/>
      <c r="Z63" s="11"/>
      <c r="AA63" s="12"/>
    </row>
    <row r="64" spans="2:34" ht="14">
      <c r="B64" s="10" t="s">
        <v>155</v>
      </c>
      <c r="C64" s="69">
        <v>1</v>
      </c>
      <c r="D64" s="69">
        <v>1.3013418554419358</v>
      </c>
      <c r="E64" s="69">
        <v>1.5052467474110707</v>
      </c>
      <c r="F64" s="69">
        <v>1.1647335864684549</v>
      </c>
      <c r="G64" s="69">
        <v>1.3803173533966291</v>
      </c>
      <c r="H64" s="69">
        <v>1</v>
      </c>
      <c r="I64" s="11">
        <v>1.664389259252316</v>
      </c>
      <c r="J64" s="11">
        <v>1.1742298601153875</v>
      </c>
      <c r="K64" s="11">
        <v>1.0469897405873798</v>
      </c>
      <c r="L64" s="11">
        <v>1.3244544122667663</v>
      </c>
      <c r="M64" s="22"/>
      <c r="N64" s="22"/>
      <c r="O64" s="22"/>
      <c r="P64" s="22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2"/>
      <c r="AC64" s="10" t="s">
        <v>155</v>
      </c>
      <c r="AD64" s="69">
        <v>1.1647335864684549</v>
      </c>
      <c r="AE64" s="11">
        <v>1.0469897405873798</v>
      </c>
      <c r="AF64" s="11"/>
    </row>
    <row r="65" spans="2:34" ht="14">
      <c r="B65" s="10" t="s">
        <v>159</v>
      </c>
      <c r="C65" s="69">
        <v>1</v>
      </c>
      <c r="D65" s="69">
        <v>1.6643974694230483</v>
      </c>
      <c r="E65" s="69">
        <v>2.0994333672461347</v>
      </c>
      <c r="F65" s="69">
        <v>7.5684611738047769</v>
      </c>
      <c r="G65" s="69">
        <v>4.0840485028287761</v>
      </c>
      <c r="H65" s="69">
        <v>1</v>
      </c>
      <c r="I65" s="11">
        <v>1.5457458681362199</v>
      </c>
      <c r="J65" s="11">
        <v>1.9077919494992901</v>
      </c>
      <c r="K65" s="11">
        <v>5.4238625083841203</v>
      </c>
      <c r="L65" s="11">
        <v>5.2612259212100598</v>
      </c>
      <c r="M65" s="22"/>
      <c r="N65" s="22"/>
      <c r="O65" s="22"/>
      <c r="P65" s="22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2"/>
      <c r="AC65" s="10" t="s">
        <v>156</v>
      </c>
      <c r="AD65" s="69">
        <v>7.5684611738047769</v>
      </c>
      <c r="AE65" s="11">
        <v>5.4238625083841203</v>
      </c>
      <c r="AF65" s="11"/>
      <c r="AG65" s="56">
        <f>TTEST(AD64:AE64,AD65:AE65,2,2)</f>
        <v>3.7475854205366199E-2</v>
      </c>
      <c r="AH65" t="s">
        <v>302</v>
      </c>
    </row>
    <row r="66" spans="2:34" ht="14">
      <c r="B66" s="10" t="s">
        <v>157</v>
      </c>
      <c r="C66" s="69">
        <v>1</v>
      </c>
      <c r="D66" s="69">
        <v>1.5368751812880095</v>
      </c>
      <c r="E66" s="69">
        <v>1.4948492486349403</v>
      </c>
      <c r="F66" s="69">
        <v>2.0699187684107501</v>
      </c>
      <c r="G66" s="69">
        <v>1.4691686332783123</v>
      </c>
      <c r="H66" s="69">
        <v>1</v>
      </c>
      <c r="I66" s="11">
        <v>1.77320314770951</v>
      </c>
      <c r="J66" s="11">
        <v>1.4718957015949097</v>
      </c>
      <c r="K66" s="11">
        <v>2.0774595585411202</v>
      </c>
      <c r="L66" s="11">
        <v>1.77808515259898</v>
      </c>
      <c r="M66" s="22"/>
      <c r="N66" s="22"/>
      <c r="O66" s="22"/>
      <c r="P66" s="22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2"/>
      <c r="AC66" s="10" t="s">
        <v>157</v>
      </c>
      <c r="AD66" s="69">
        <v>2.0699187684107501</v>
      </c>
      <c r="AE66" s="11">
        <v>2.0774595585411202</v>
      </c>
      <c r="AF66" s="11"/>
      <c r="AG66" s="56">
        <f>TTEST(AD65:AE65,AD66:AE66,2,2)</f>
        <v>5.4066738414036419E-2</v>
      </c>
      <c r="AH66" t="s">
        <v>162</v>
      </c>
    </row>
    <row r="67" spans="2:34" ht="15" thickBot="1">
      <c r="B67" s="14" t="s">
        <v>158</v>
      </c>
      <c r="C67" s="139">
        <v>1</v>
      </c>
      <c r="D67" s="32">
        <v>0.946057646725597</v>
      </c>
      <c r="E67" s="139">
        <v>1.8403753012497535</v>
      </c>
      <c r="F67" s="139">
        <v>4.76063470679326</v>
      </c>
      <c r="G67" s="139">
        <v>2.0994333672461347</v>
      </c>
      <c r="H67" s="139">
        <v>1</v>
      </c>
      <c r="I67" s="17">
        <v>1.6817124606596701</v>
      </c>
      <c r="J67" s="17">
        <v>1.5749564034471231</v>
      </c>
      <c r="K67" s="17">
        <v>3.0841908416702699</v>
      </c>
      <c r="L67" s="17">
        <v>2.8337481808134202</v>
      </c>
      <c r="M67" s="139"/>
      <c r="N67" s="139"/>
      <c r="O67" s="139"/>
      <c r="P67" s="139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9"/>
      <c r="AC67" s="14" t="s">
        <v>158</v>
      </c>
      <c r="AD67" s="139">
        <v>4.76063470679326</v>
      </c>
      <c r="AE67" s="17">
        <v>3.0841908416702699</v>
      </c>
      <c r="AF67" s="11"/>
      <c r="AG67" s="56">
        <f>TTEST(AD65:AE65,AD67:AE67,2,2)</f>
        <v>0.19917866649024041</v>
      </c>
      <c r="AH67" t="s">
        <v>162</v>
      </c>
    </row>
    <row r="69" spans="2:34" ht="14" thickBot="1"/>
    <row r="70" spans="2:34" ht="14">
      <c r="B70" s="138" t="s">
        <v>166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141"/>
      <c r="N70" s="141"/>
      <c r="O70" s="141"/>
      <c r="P70" s="141"/>
      <c r="Q70" s="8"/>
      <c r="R70" s="8"/>
      <c r="S70" s="8"/>
      <c r="T70" s="8"/>
      <c r="U70" s="8"/>
      <c r="V70" s="8"/>
      <c r="W70" s="8"/>
      <c r="X70" s="8"/>
      <c r="Y70" s="8"/>
      <c r="Z70" s="8"/>
      <c r="AA70" s="9"/>
    </row>
    <row r="71" spans="2:34" ht="14">
      <c r="B71" s="10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69"/>
      <c r="N71" s="69"/>
      <c r="O71" s="69"/>
      <c r="P71" s="69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2"/>
    </row>
    <row r="72" spans="2:34" ht="14">
      <c r="B72" s="10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69"/>
      <c r="N72" s="69"/>
      <c r="O72" s="69"/>
      <c r="P72" s="69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2"/>
    </row>
    <row r="73" spans="2:34" ht="14">
      <c r="B73" s="10"/>
      <c r="C73" s="20" t="s">
        <v>217</v>
      </c>
      <c r="D73" s="11"/>
      <c r="E73" s="11"/>
      <c r="F73" s="11"/>
      <c r="G73" s="11"/>
      <c r="H73" s="20" t="s">
        <v>218</v>
      </c>
      <c r="I73" s="11"/>
      <c r="J73" s="11"/>
      <c r="K73" s="11"/>
      <c r="L73" s="11"/>
      <c r="M73" s="69"/>
      <c r="N73" s="69"/>
      <c r="O73" s="69"/>
      <c r="P73" s="69"/>
      <c r="Q73" s="11"/>
      <c r="R73" s="20"/>
      <c r="S73" s="11"/>
      <c r="T73" s="11"/>
      <c r="U73" s="11"/>
      <c r="V73" s="11"/>
      <c r="W73" s="88"/>
      <c r="X73" s="11"/>
      <c r="Y73" s="11"/>
      <c r="Z73" s="11"/>
      <c r="AA73" s="12"/>
    </row>
    <row r="74" spans="2:34">
      <c r="B74" s="10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2"/>
    </row>
    <row r="75" spans="2:34">
      <c r="B75" s="112" t="s">
        <v>167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2"/>
      <c r="AC75" s="85" t="s">
        <v>161</v>
      </c>
      <c r="AG75" s="105" t="s">
        <v>165</v>
      </c>
    </row>
    <row r="76" spans="2:34" ht="14">
      <c r="B76" s="10"/>
      <c r="C76" s="22" t="s">
        <v>142</v>
      </c>
      <c r="D76" s="69"/>
      <c r="E76" s="69"/>
      <c r="F76" s="69"/>
      <c r="G76" s="69"/>
      <c r="H76" s="22" t="s">
        <v>142</v>
      </c>
      <c r="I76" s="11"/>
      <c r="J76" s="11"/>
      <c r="K76" s="11"/>
      <c r="L76" s="11"/>
      <c r="M76" s="22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2"/>
    </row>
    <row r="77" spans="2:34" ht="14">
      <c r="B77" s="10"/>
      <c r="C77" s="69" t="s">
        <v>143</v>
      </c>
      <c r="D77" s="69" t="s">
        <v>144</v>
      </c>
      <c r="E77" s="48" t="s">
        <v>145</v>
      </c>
      <c r="F77" s="69" t="s">
        <v>146</v>
      </c>
      <c r="G77" s="69" t="s">
        <v>147</v>
      </c>
      <c r="H77" s="69" t="s">
        <v>143</v>
      </c>
      <c r="I77" s="69" t="s">
        <v>144</v>
      </c>
      <c r="J77" s="48" t="s">
        <v>145</v>
      </c>
      <c r="K77" s="69" t="s">
        <v>146</v>
      </c>
      <c r="L77" s="69" t="s">
        <v>147</v>
      </c>
      <c r="M77" s="69"/>
      <c r="N77" s="69"/>
      <c r="O77" s="69"/>
      <c r="P77" s="69"/>
      <c r="Q77" s="69"/>
      <c r="R77" s="11"/>
      <c r="S77" s="11"/>
      <c r="T77" s="11"/>
      <c r="U77" s="11"/>
      <c r="V77" s="11"/>
      <c r="W77" s="11"/>
      <c r="X77" s="11"/>
      <c r="Y77" s="11"/>
      <c r="Z77" s="11"/>
      <c r="AA77" s="12"/>
      <c r="AC77" s="10" t="s">
        <v>168</v>
      </c>
      <c r="AD77" s="69">
        <v>1.3089334941376705</v>
      </c>
      <c r="AE77" s="11">
        <v>1.7041834306919001</v>
      </c>
      <c r="AF77" s="11"/>
    </row>
    <row r="78" spans="2:34" ht="14">
      <c r="B78" s="10" t="s">
        <v>168</v>
      </c>
      <c r="C78" s="69">
        <v>1</v>
      </c>
      <c r="D78" s="69">
        <v>1.3089334941376705</v>
      </c>
      <c r="E78" s="69">
        <v>1.0566788809936001</v>
      </c>
      <c r="F78" s="69">
        <v>1.28735924796028</v>
      </c>
      <c r="G78" s="69">
        <v>1.2920456644542999</v>
      </c>
      <c r="H78" s="69">
        <v>1</v>
      </c>
      <c r="I78" s="11">
        <v>1.7041834306919001</v>
      </c>
      <c r="J78" s="11">
        <v>0.94858514812365802</v>
      </c>
      <c r="K78" s="11">
        <v>1.0969409985871481</v>
      </c>
      <c r="L78" s="11">
        <v>1.2203509997700499</v>
      </c>
      <c r="M78" s="69"/>
      <c r="N78" s="69"/>
      <c r="O78" s="69"/>
      <c r="P78" s="69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2"/>
      <c r="AC78" s="10" t="s">
        <v>169</v>
      </c>
      <c r="AD78" s="69">
        <v>7.1738742804221101</v>
      </c>
      <c r="AE78" s="11">
        <v>9.9386473593555085</v>
      </c>
      <c r="AF78" s="11"/>
      <c r="AG78" s="56">
        <f>TTEST(AD77:AE77,AD78:AE78,2,2)</f>
        <v>3.7069661943913583E-2</v>
      </c>
      <c r="AH78" t="s">
        <v>302</v>
      </c>
    </row>
    <row r="79" spans="2:34" ht="14">
      <c r="B79" s="10" t="s">
        <v>169</v>
      </c>
      <c r="C79" s="69">
        <v>1</v>
      </c>
      <c r="D79" s="69">
        <v>7.1738742804221101</v>
      </c>
      <c r="E79" s="69">
        <v>4.0473642791607398</v>
      </c>
      <c r="F79" s="69">
        <v>2.0208448503451302</v>
      </c>
      <c r="G79" s="69">
        <v>5.3751149165893999</v>
      </c>
      <c r="H79" s="69">
        <v>1</v>
      </c>
      <c r="I79" s="11">
        <v>9.9386473593555085</v>
      </c>
      <c r="J79" s="11">
        <v>3.3616096943664768</v>
      </c>
      <c r="K79" s="11">
        <v>2.4130868637966874</v>
      </c>
      <c r="L79" s="11">
        <v>4.1875574582946884</v>
      </c>
      <c r="M79" s="69"/>
      <c r="N79" s="69"/>
      <c r="O79" s="69"/>
      <c r="P79" s="69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2"/>
      <c r="AC79" s="10" t="s">
        <v>475</v>
      </c>
      <c r="AD79" s="69">
        <v>5.8855451506356502</v>
      </c>
      <c r="AE79" s="11">
        <v>8.2322599080186407</v>
      </c>
      <c r="AF79" s="11"/>
      <c r="AG79" s="56">
        <f>TTEST(AD78:AE78,AD79:AE79,2,2)</f>
        <v>0.49574468435255892</v>
      </c>
      <c r="AH79" t="s">
        <v>162</v>
      </c>
    </row>
    <row r="80" spans="2:34" ht="14">
      <c r="B80" s="10" t="s">
        <v>475</v>
      </c>
      <c r="C80" s="69">
        <v>1</v>
      </c>
      <c r="D80" s="69">
        <v>5.8855451506356502</v>
      </c>
      <c r="E80" s="69">
        <v>3.8167666683081798</v>
      </c>
      <c r="F80" s="69">
        <v>1.96919597092001</v>
      </c>
      <c r="G80" s="69">
        <v>4.8703701463473497</v>
      </c>
      <c r="H80" s="69">
        <v>1</v>
      </c>
      <c r="I80" s="11">
        <v>8.2322599080186407</v>
      </c>
      <c r="J80" s="11">
        <v>3.0748998299224901</v>
      </c>
      <c r="K80" s="11">
        <v>2.2040647754654099</v>
      </c>
      <c r="L80" s="11">
        <v>3.6419063174871198</v>
      </c>
      <c r="M80" s="69"/>
      <c r="N80" s="69"/>
      <c r="O80" s="69"/>
      <c r="P80" s="69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2"/>
      <c r="AC80" s="10" t="s">
        <v>170</v>
      </c>
      <c r="AD80" s="69">
        <v>2.3805665700352399</v>
      </c>
      <c r="AE80" s="11">
        <v>3.56932878344564</v>
      </c>
      <c r="AF80" s="11"/>
      <c r="AG80" s="56">
        <f>TTEST(AD78:AE78,AD80:AE80,2,2)</f>
        <v>6.5614083964362524E-2</v>
      </c>
      <c r="AH80" t="s">
        <v>162</v>
      </c>
    </row>
    <row r="81" spans="2:34" ht="15" thickBot="1">
      <c r="B81" s="10" t="s">
        <v>170</v>
      </c>
      <c r="C81" s="69">
        <v>1</v>
      </c>
      <c r="D81" s="69">
        <v>2.3805665700352399</v>
      </c>
      <c r="E81" s="69">
        <v>1.3250631150313446</v>
      </c>
      <c r="F81" s="69">
        <v>1.29944567372275</v>
      </c>
      <c r="G81" s="69">
        <v>2.07961299774805</v>
      </c>
      <c r="H81" s="69">
        <v>1</v>
      </c>
      <c r="I81" s="11">
        <v>3.56932878344564</v>
      </c>
      <c r="J81" s="11">
        <v>1.2250607998600778</v>
      </c>
      <c r="K81" s="11">
        <v>1.3727653067576395</v>
      </c>
      <c r="L81" s="11">
        <v>1.9220052335855495</v>
      </c>
      <c r="M81" s="69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2"/>
      <c r="AC81" s="14"/>
      <c r="AD81" s="69"/>
      <c r="AE81" s="11"/>
      <c r="AF81" s="11"/>
      <c r="AG81" s="56"/>
    </row>
    <row r="82" spans="2:34" ht="14">
      <c r="B82" s="10"/>
      <c r="C82" s="11"/>
      <c r="D82" s="11"/>
      <c r="E82" s="11"/>
      <c r="F82" s="11"/>
      <c r="G82" s="142"/>
      <c r="H82" s="71"/>
      <c r="I82" s="71"/>
      <c r="J82" s="7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2"/>
    </row>
    <row r="83" spans="2:34">
      <c r="B83" s="10"/>
      <c r="C83" s="20" t="s">
        <v>217</v>
      </c>
      <c r="D83" s="11"/>
      <c r="E83" s="11"/>
      <c r="F83" s="11"/>
      <c r="G83" s="11"/>
      <c r="H83" s="20" t="s">
        <v>218</v>
      </c>
      <c r="I83" s="11"/>
      <c r="J83" s="11"/>
      <c r="K83" s="11"/>
      <c r="L83" s="11"/>
      <c r="M83" s="20"/>
      <c r="N83" s="11"/>
      <c r="O83" s="11"/>
      <c r="P83" s="11"/>
      <c r="Q83" s="11"/>
      <c r="R83" s="20"/>
      <c r="S83" s="11"/>
      <c r="T83" s="11"/>
      <c r="U83" s="11"/>
      <c r="V83" s="11"/>
      <c r="W83" s="88"/>
      <c r="X83" s="11"/>
      <c r="Y83" s="11"/>
      <c r="Z83" s="11"/>
      <c r="AA83" s="12"/>
    </row>
    <row r="84" spans="2:34">
      <c r="B84" s="10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2"/>
    </row>
    <row r="85" spans="2:34">
      <c r="B85" s="112" t="s">
        <v>150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2"/>
    </row>
    <row r="86" spans="2:34" ht="14">
      <c r="B86" s="10"/>
      <c r="C86" s="22" t="s">
        <v>142</v>
      </c>
      <c r="D86" s="69"/>
      <c r="E86" s="69"/>
      <c r="F86" s="69"/>
      <c r="G86" s="69"/>
      <c r="H86" s="22" t="s">
        <v>142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2"/>
      <c r="AC86" s="85" t="s">
        <v>163</v>
      </c>
      <c r="AG86" s="105" t="s">
        <v>165</v>
      </c>
    </row>
    <row r="87" spans="2:34" ht="14">
      <c r="B87" s="10"/>
      <c r="C87" s="69" t="s">
        <v>143</v>
      </c>
      <c r="D87" s="69" t="s">
        <v>144</v>
      </c>
      <c r="E87" s="48" t="s">
        <v>145</v>
      </c>
      <c r="F87" s="69" t="s">
        <v>146</v>
      </c>
      <c r="G87" s="69" t="s">
        <v>147</v>
      </c>
      <c r="H87" s="69" t="s">
        <v>143</v>
      </c>
      <c r="I87" s="69" t="s">
        <v>144</v>
      </c>
      <c r="J87" s="48" t="s">
        <v>145</v>
      </c>
      <c r="K87" s="69" t="s">
        <v>146</v>
      </c>
      <c r="L87" s="69" t="s">
        <v>147</v>
      </c>
      <c r="M87" s="11"/>
      <c r="N87" s="11"/>
      <c r="O87" s="11"/>
      <c r="P87" s="11"/>
      <c r="Q87" s="69"/>
      <c r="R87" s="11"/>
      <c r="S87" s="11"/>
      <c r="T87" s="11"/>
      <c r="U87" s="11"/>
      <c r="V87" s="11"/>
      <c r="W87" s="11"/>
      <c r="X87" s="11"/>
      <c r="Y87" s="11"/>
      <c r="Z87" s="11"/>
      <c r="AA87" s="12"/>
    </row>
    <row r="88" spans="2:34" ht="14">
      <c r="B88" s="10" t="s">
        <v>168</v>
      </c>
      <c r="C88" s="69">
        <v>1</v>
      </c>
      <c r="D88" s="69">
        <v>1.3739069631951033</v>
      </c>
      <c r="E88" s="69">
        <v>1.4169907468362291</v>
      </c>
      <c r="F88" s="69">
        <v>1.234202134461776</v>
      </c>
      <c r="G88" s="69">
        <v>1.255153169010536</v>
      </c>
      <c r="H88" s="69">
        <v>1</v>
      </c>
      <c r="I88" s="11">
        <v>1.4828984692996314</v>
      </c>
      <c r="J88" s="11">
        <v>1.41089550744701</v>
      </c>
      <c r="K88" s="11">
        <v>1.1007436865736975</v>
      </c>
      <c r="L88" s="11">
        <v>1.4799497133225099</v>
      </c>
      <c r="M88" s="69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2"/>
      <c r="AC88" s="10" t="s">
        <v>168</v>
      </c>
      <c r="AD88" s="69">
        <v>1.234202134461776</v>
      </c>
      <c r="AE88" s="11">
        <v>1.1007436865736975</v>
      </c>
      <c r="AF88" s="11"/>
    </row>
    <row r="89" spans="2:34" ht="14">
      <c r="B89" s="10" t="s">
        <v>169</v>
      </c>
      <c r="C89" s="69">
        <v>1</v>
      </c>
      <c r="D89" s="69">
        <v>1.4413356744146155</v>
      </c>
      <c r="E89" s="69">
        <v>1.61210252545792</v>
      </c>
      <c r="F89" s="69">
        <v>5.7008523883116426</v>
      </c>
      <c r="G89" s="69">
        <v>4.7623163241821835</v>
      </c>
      <c r="H89" s="69">
        <v>1</v>
      </c>
      <c r="I89" s="11">
        <v>2.0328396057612137</v>
      </c>
      <c r="J89" s="11">
        <v>1.7474152283057449</v>
      </c>
      <c r="K89" s="11">
        <v>6.5897382699661122</v>
      </c>
      <c r="L89" s="11">
        <v>6.734570495257393</v>
      </c>
      <c r="M89" s="69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2"/>
      <c r="AC89" s="10" t="s">
        <v>169</v>
      </c>
      <c r="AD89" s="69">
        <v>5.7008523883116426</v>
      </c>
      <c r="AE89" s="11">
        <v>6.5897382699661122</v>
      </c>
      <c r="AF89" s="11"/>
      <c r="AG89" s="56">
        <f>TTEST(AD88:AE88,AD89:AE89,2,2)</f>
        <v>8.0531100160772112E-3</v>
      </c>
      <c r="AH89" t="s">
        <v>164</v>
      </c>
    </row>
    <row r="90" spans="2:34" ht="14">
      <c r="B90" s="10" t="s">
        <v>475</v>
      </c>
      <c r="C90" s="69">
        <v>1</v>
      </c>
      <c r="D90" s="69">
        <v>1.4237066512814616</v>
      </c>
      <c r="E90" s="69">
        <v>1.4628607241800498</v>
      </c>
      <c r="F90" s="69">
        <v>4.8577260903094901</v>
      </c>
      <c r="G90" s="69">
        <v>3.48435387118935</v>
      </c>
      <c r="H90" s="69">
        <v>1</v>
      </c>
      <c r="I90" s="11">
        <v>2.016425761145793</v>
      </c>
      <c r="J90" s="11">
        <v>1.7736591535360953</v>
      </c>
      <c r="K90" s="11">
        <v>5.7801195095664504</v>
      </c>
      <c r="L90" s="11">
        <v>4.9564724108818199</v>
      </c>
      <c r="M90" s="69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2"/>
      <c r="AC90" s="10" t="s">
        <v>475</v>
      </c>
      <c r="AD90" s="69">
        <v>4.8577260903094901</v>
      </c>
      <c r="AE90" s="11">
        <v>5.7801195095664504</v>
      </c>
      <c r="AF90" s="11"/>
      <c r="AG90" s="56">
        <f>TTEST(AD89:AE89,AD90:AE90,2,2)</f>
        <v>0.32602305998186754</v>
      </c>
      <c r="AH90" t="s">
        <v>162</v>
      </c>
    </row>
    <row r="91" spans="2:34" ht="15" thickBot="1">
      <c r="B91" s="14" t="s">
        <v>170</v>
      </c>
      <c r="C91" s="139">
        <v>1</v>
      </c>
      <c r="D91" s="139">
        <v>1.2862724160648185</v>
      </c>
      <c r="E91" s="139">
        <v>1.7083445324755462</v>
      </c>
      <c r="F91" s="139">
        <v>2.9605958782617829</v>
      </c>
      <c r="G91" s="139">
        <v>1.7674499146176801</v>
      </c>
      <c r="H91" s="139">
        <v>1</v>
      </c>
      <c r="I91" s="17">
        <v>1.6473179015403143</v>
      </c>
      <c r="J91" s="17">
        <v>1.7395256258140641</v>
      </c>
      <c r="K91" s="17">
        <v>3.1740931349547821</v>
      </c>
      <c r="L91" s="17">
        <v>2.7044247774088652</v>
      </c>
      <c r="M91" s="139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9"/>
      <c r="AC91" s="10" t="s">
        <v>170</v>
      </c>
      <c r="AD91" s="139">
        <v>2.9605958782617829</v>
      </c>
      <c r="AE91" s="17">
        <v>3.1740931349547821</v>
      </c>
      <c r="AF91" s="11"/>
      <c r="AG91" s="56">
        <f>TTEST(AD89:AE89,AD91:AE91,2,2)</f>
        <v>2.134926577642492E-2</v>
      </c>
      <c r="AH91" t="s">
        <v>302</v>
      </c>
    </row>
    <row r="93" spans="2:34" ht="14" thickBot="1"/>
    <row r="94" spans="2:34">
      <c r="B94" s="138" t="s">
        <v>171</v>
      </c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9"/>
    </row>
    <row r="95" spans="2:34">
      <c r="B95" s="10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2"/>
    </row>
    <row r="96" spans="2:34">
      <c r="B96" s="10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20"/>
      <c r="S96" s="11"/>
      <c r="T96" s="11"/>
      <c r="U96" s="11"/>
      <c r="V96" s="11"/>
      <c r="W96" s="88"/>
      <c r="X96" s="11"/>
      <c r="Y96" s="11"/>
      <c r="Z96" s="11"/>
      <c r="AA96" s="12"/>
    </row>
    <row r="97" spans="2:34">
      <c r="B97" s="10"/>
      <c r="C97" s="20" t="s">
        <v>217</v>
      </c>
      <c r="D97" s="11"/>
      <c r="E97" s="11"/>
      <c r="F97" s="11"/>
      <c r="G97" s="11"/>
      <c r="H97" s="20" t="s">
        <v>218</v>
      </c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2"/>
    </row>
    <row r="98" spans="2:34">
      <c r="B98" s="10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2"/>
      <c r="AC98" s="85" t="s">
        <v>160</v>
      </c>
      <c r="AG98" s="105" t="s">
        <v>414</v>
      </c>
    </row>
    <row r="99" spans="2:34">
      <c r="B99" s="112" t="s">
        <v>167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2"/>
    </row>
    <row r="100" spans="2:34" ht="14">
      <c r="B100" s="10"/>
      <c r="C100" s="22" t="s">
        <v>142</v>
      </c>
      <c r="D100" s="69"/>
      <c r="E100" s="69"/>
      <c r="F100" s="69"/>
      <c r="G100" s="69"/>
      <c r="H100" s="22" t="s">
        <v>142</v>
      </c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2"/>
      <c r="AC100" s="10" t="s">
        <v>168</v>
      </c>
      <c r="AD100" s="69">
        <v>1.4699326094169374</v>
      </c>
      <c r="AE100" s="11">
        <v>1.5790680084872222</v>
      </c>
    </row>
    <row r="101" spans="2:34" ht="14">
      <c r="B101" s="10"/>
      <c r="C101" s="69" t="s">
        <v>143</v>
      </c>
      <c r="D101" s="69" t="s">
        <v>144</v>
      </c>
      <c r="E101" s="48" t="s">
        <v>145</v>
      </c>
      <c r="F101" s="69" t="s">
        <v>146</v>
      </c>
      <c r="G101" s="69" t="s">
        <v>147</v>
      </c>
      <c r="H101" s="69" t="s">
        <v>143</v>
      </c>
      <c r="I101" s="69" t="s">
        <v>144</v>
      </c>
      <c r="J101" s="48" t="s">
        <v>145</v>
      </c>
      <c r="K101" s="69" t="s">
        <v>146</v>
      </c>
      <c r="L101" s="69" t="s">
        <v>147</v>
      </c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2"/>
      <c r="AC101" s="10" t="s">
        <v>169</v>
      </c>
      <c r="AD101" s="69">
        <v>6.9382508510597098</v>
      </c>
      <c r="AE101" s="11">
        <v>5.7526818220548792</v>
      </c>
      <c r="AG101">
        <v>3.8238064347686999E-2</v>
      </c>
      <c r="AH101" t="s">
        <v>476</v>
      </c>
    </row>
    <row r="102" spans="2:34" ht="14">
      <c r="B102" s="10" t="s">
        <v>168</v>
      </c>
      <c r="C102" s="69">
        <v>1</v>
      </c>
      <c r="D102" s="69">
        <v>1.4699326094169374</v>
      </c>
      <c r="E102" s="69">
        <v>1.0377477845236007</v>
      </c>
      <c r="F102" s="69">
        <v>1.1156387224370059</v>
      </c>
      <c r="G102" s="69">
        <v>1.2925982677313042</v>
      </c>
      <c r="H102" s="69">
        <v>1</v>
      </c>
      <c r="I102" s="11">
        <v>1.5790680084872222</v>
      </c>
      <c r="J102" s="11">
        <v>1.1089035177456998</v>
      </c>
      <c r="K102" s="11">
        <v>1.0787158082391985</v>
      </c>
      <c r="L102" s="11">
        <v>1.2180461910581559</v>
      </c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2"/>
      <c r="AC102" s="10" t="s">
        <v>172</v>
      </c>
      <c r="AD102" s="69">
        <v>3.0262373316124198</v>
      </c>
      <c r="AE102" s="11">
        <v>2.4588707989732499</v>
      </c>
      <c r="AG102">
        <v>0.13014714127111601</v>
      </c>
      <c r="AH102" t="s">
        <v>468</v>
      </c>
    </row>
    <row r="103" spans="2:34" ht="15" thickBot="1">
      <c r="B103" s="10" t="s">
        <v>169</v>
      </c>
      <c r="C103" s="69">
        <v>1</v>
      </c>
      <c r="D103" s="69">
        <v>6.9382508510597098</v>
      </c>
      <c r="E103" s="69">
        <v>3.3772382777161591</v>
      </c>
      <c r="F103" s="69">
        <v>2.9440511215502791</v>
      </c>
      <c r="G103" s="69">
        <v>4.6915119251731943</v>
      </c>
      <c r="H103" s="69">
        <v>1</v>
      </c>
      <c r="I103" s="11">
        <v>5.7526818220548792</v>
      </c>
      <c r="J103" s="11">
        <v>2.725211056974274</v>
      </c>
      <c r="K103" s="11">
        <v>1.9238032311008599</v>
      </c>
      <c r="L103" s="11">
        <v>4.5250438543926261</v>
      </c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2"/>
      <c r="AC103" s="14"/>
      <c r="AD103" s="140"/>
    </row>
    <row r="104" spans="2:34" ht="15" thickBot="1">
      <c r="B104" s="10" t="s">
        <v>172</v>
      </c>
      <c r="C104" s="69">
        <v>1</v>
      </c>
      <c r="D104" s="69">
        <v>3.0262373316124198</v>
      </c>
      <c r="E104" s="69">
        <v>1.58512509248338</v>
      </c>
      <c r="F104" s="69">
        <v>1.8911053222837499</v>
      </c>
      <c r="G104" s="69">
        <v>2.4358136690585699</v>
      </c>
      <c r="H104" s="69">
        <v>1</v>
      </c>
      <c r="I104" s="11">
        <v>2.4588707989732499</v>
      </c>
      <c r="J104" s="11">
        <v>1.6499054420742545</v>
      </c>
      <c r="K104" s="11">
        <v>1.05656545247511</v>
      </c>
      <c r="L104" s="11">
        <v>2.0008083839093298</v>
      </c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2"/>
      <c r="AC104" s="14"/>
      <c r="AD104" s="140"/>
    </row>
    <row r="105" spans="2:34">
      <c r="B105" s="10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2"/>
    </row>
    <row r="106" spans="2:34">
      <c r="B106" s="10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20"/>
      <c r="S106" s="11"/>
      <c r="T106" s="11"/>
      <c r="U106" s="11"/>
      <c r="V106" s="11"/>
      <c r="W106" s="88"/>
      <c r="X106" s="11"/>
      <c r="Y106" s="11"/>
      <c r="Z106" s="11"/>
      <c r="AA106" s="12"/>
    </row>
    <row r="107" spans="2:34">
      <c r="B107" s="10"/>
      <c r="C107" s="20" t="s">
        <v>217</v>
      </c>
      <c r="D107" s="11"/>
      <c r="E107" s="11"/>
      <c r="F107" s="11"/>
      <c r="G107" s="11"/>
      <c r="H107" s="20" t="s">
        <v>218</v>
      </c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2"/>
    </row>
    <row r="108" spans="2:34">
      <c r="B108" s="10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2"/>
    </row>
    <row r="109" spans="2:34">
      <c r="B109" s="112" t="s">
        <v>150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2"/>
      <c r="AC109" s="85" t="s">
        <v>367</v>
      </c>
      <c r="AG109" s="105" t="s">
        <v>414</v>
      </c>
    </row>
    <row r="110" spans="2:34" ht="14">
      <c r="B110" s="10"/>
      <c r="C110" s="22" t="s">
        <v>142</v>
      </c>
      <c r="D110" s="69"/>
      <c r="E110" s="69"/>
      <c r="F110" s="69"/>
      <c r="G110" s="69"/>
      <c r="H110" s="22" t="s">
        <v>142</v>
      </c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2"/>
    </row>
    <row r="111" spans="2:34" ht="14">
      <c r="B111" s="10"/>
      <c r="C111" s="69" t="s">
        <v>143</v>
      </c>
      <c r="D111" s="69" t="s">
        <v>144</v>
      </c>
      <c r="E111" s="48" t="s">
        <v>145</v>
      </c>
      <c r="F111" s="69" t="s">
        <v>146</v>
      </c>
      <c r="G111" s="69" t="s">
        <v>147</v>
      </c>
      <c r="H111" s="69" t="s">
        <v>143</v>
      </c>
      <c r="I111" s="69" t="s">
        <v>144</v>
      </c>
      <c r="J111" s="48" t="s">
        <v>145</v>
      </c>
      <c r="K111" s="69" t="s">
        <v>146</v>
      </c>
      <c r="L111" s="69" t="s">
        <v>147</v>
      </c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2"/>
      <c r="AC111" s="10" t="s">
        <v>168</v>
      </c>
      <c r="AD111" s="69">
        <v>1.291019219231746</v>
      </c>
      <c r="AE111" s="11">
        <v>1.3151964481574041</v>
      </c>
    </row>
    <row r="112" spans="2:34" ht="14">
      <c r="B112" s="10" t="s">
        <v>168</v>
      </c>
      <c r="C112" s="69">
        <v>1</v>
      </c>
      <c r="D112" s="69">
        <v>1.3409887789068577</v>
      </c>
      <c r="E112" s="69">
        <v>1.4143054780224278</v>
      </c>
      <c r="F112" s="69">
        <v>1.291019219231746</v>
      </c>
      <c r="G112" s="69">
        <v>1.2940269942744718</v>
      </c>
      <c r="H112" s="69">
        <v>1</v>
      </c>
      <c r="I112" s="11">
        <v>1.4147013500460597</v>
      </c>
      <c r="J112" s="11">
        <v>1.3051031724490059</v>
      </c>
      <c r="K112" s="11">
        <v>1.3151964481574041</v>
      </c>
      <c r="L112" s="11">
        <v>1.2134317742151717</v>
      </c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2"/>
      <c r="AC112" s="10" t="s">
        <v>169</v>
      </c>
      <c r="AD112" s="69">
        <v>6.2571157886581226</v>
      </c>
      <c r="AE112" s="11">
        <v>5.3313754064152405</v>
      </c>
      <c r="AG112">
        <v>3.7475854200215201E-2</v>
      </c>
      <c r="AH112" t="s">
        <v>476</v>
      </c>
    </row>
    <row r="113" spans="2:34" ht="15" thickBot="1">
      <c r="B113" s="10" t="s">
        <v>169</v>
      </c>
      <c r="C113" s="69">
        <v>1</v>
      </c>
      <c r="D113" s="69">
        <v>1.6054996617904453</v>
      </c>
      <c r="E113" s="69">
        <v>1.6826811458865225</v>
      </c>
      <c r="F113" s="69">
        <v>6.2571157886581226</v>
      </c>
      <c r="G113" s="69">
        <v>5.1306524676940173</v>
      </c>
      <c r="H113" s="69">
        <v>1</v>
      </c>
      <c r="I113" s="11">
        <v>1.4235024800379128</v>
      </c>
      <c r="J113" s="11">
        <v>1.5972226458311667</v>
      </c>
      <c r="K113" s="11">
        <v>5.3313754064152405</v>
      </c>
      <c r="L113" s="11">
        <v>4.9884055979666533</v>
      </c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2"/>
      <c r="AC113" s="10" t="s">
        <v>172</v>
      </c>
      <c r="AD113" s="139">
        <v>3.6963706437205062</v>
      </c>
      <c r="AE113" s="17">
        <v>3.0043012851486481</v>
      </c>
      <c r="AG113">
        <v>5.4066738409256701E-2</v>
      </c>
      <c r="AH113" t="s">
        <v>468</v>
      </c>
    </row>
    <row r="114" spans="2:34" ht="15" thickBot="1">
      <c r="B114" s="14" t="s">
        <v>475</v>
      </c>
      <c r="C114" s="139">
        <v>1</v>
      </c>
      <c r="D114" s="139">
        <v>1.6386940324871437</v>
      </c>
      <c r="E114" s="139">
        <v>1.3845872165615254</v>
      </c>
      <c r="F114" s="139">
        <v>3.6963706437205062</v>
      </c>
      <c r="G114" s="139">
        <v>2.7789506857600603</v>
      </c>
      <c r="H114" s="139">
        <v>1</v>
      </c>
      <c r="I114" s="17">
        <v>1.5915594450747605</v>
      </c>
      <c r="J114" s="17">
        <v>1.2472453885566586</v>
      </c>
      <c r="K114" s="17">
        <v>3.0043012851486481</v>
      </c>
      <c r="L114" s="17">
        <v>2.1560822838263634</v>
      </c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9"/>
      <c r="AC114" s="14"/>
      <c r="AD114" s="139"/>
      <c r="AE114" s="17"/>
    </row>
  </sheetData>
  <mergeCells count="5">
    <mergeCell ref="U4:W4"/>
    <mergeCell ref="X4:Z4"/>
    <mergeCell ref="AA4:AC4"/>
    <mergeCell ref="AD4:AF4"/>
    <mergeCell ref="AG4:AI4"/>
  </mergeCells>
  <phoneticPr fontId="1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91"/>
  <sheetViews>
    <sheetView topLeftCell="A18" zoomScale="75" zoomScaleNormal="75" zoomScalePageLayoutView="75" workbookViewId="0">
      <selection activeCell="S27" sqref="S27"/>
    </sheetView>
  </sheetViews>
  <sheetFormatPr baseColWidth="10" defaultRowHeight="13" x14ac:dyDescent="0"/>
  <cols>
    <col min="20" max="20" width="11.28515625" bestFit="1" customWidth="1"/>
    <col min="24" max="24" width="12.28515625" bestFit="1" customWidth="1"/>
  </cols>
  <sheetData>
    <row r="1" spans="2:22" ht="14" thickBot="1"/>
    <row r="2" spans="2:22">
      <c r="B2" s="159" t="s">
        <v>695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9"/>
    </row>
    <row r="3" spans="2:22">
      <c r="B3" s="10"/>
      <c r="C3" s="11" t="s">
        <v>606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2"/>
    </row>
    <row r="4" spans="2:22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2"/>
    </row>
    <row r="5" spans="2:22"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2"/>
    </row>
    <row r="6" spans="2:22">
      <c r="B6" s="10" t="s">
        <v>607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2"/>
    </row>
    <row r="7" spans="2:22" ht="15">
      <c r="B7" s="10"/>
      <c r="C7" s="268" t="s">
        <v>675</v>
      </c>
      <c r="D7" s="268"/>
      <c r="E7" s="268"/>
      <c r="F7" s="268"/>
      <c r="G7" s="268" t="s">
        <v>676</v>
      </c>
      <c r="H7" s="268"/>
      <c r="I7" s="268"/>
      <c r="J7" s="268"/>
      <c r="K7" s="268" t="s">
        <v>677</v>
      </c>
      <c r="L7" s="268"/>
      <c r="M7" s="268"/>
      <c r="N7" s="268"/>
      <c r="O7" s="268" t="s">
        <v>678</v>
      </c>
      <c r="P7" s="268"/>
      <c r="Q7" s="268"/>
      <c r="R7" s="268"/>
      <c r="S7" s="268" t="s">
        <v>679</v>
      </c>
      <c r="T7" s="268"/>
      <c r="U7" s="268"/>
      <c r="V7" s="269"/>
    </row>
    <row r="8" spans="2:22" ht="15">
      <c r="B8" s="194" t="s">
        <v>601</v>
      </c>
      <c r="C8" s="90">
        <v>58.216999999999999</v>
      </c>
      <c r="D8" s="90">
        <v>56.369</v>
      </c>
      <c r="E8" s="90">
        <v>59.975999999999999</v>
      </c>
      <c r="F8" s="90">
        <v>55.610999999999997</v>
      </c>
      <c r="G8" s="90">
        <v>21.315999999999999</v>
      </c>
      <c r="H8" s="90">
        <v>22.294</v>
      </c>
      <c r="I8" s="90">
        <v>21.657</v>
      </c>
      <c r="J8" s="90">
        <v>18.753</v>
      </c>
      <c r="K8" s="90">
        <v>23.361999999999998</v>
      </c>
      <c r="L8" s="90">
        <v>24.97</v>
      </c>
      <c r="M8" s="90">
        <v>24.945</v>
      </c>
      <c r="N8" s="90">
        <v>29.452999999999999</v>
      </c>
      <c r="O8" s="90">
        <v>49.18</v>
      </c>
      <c r="P8" s="90">
        <v>50.024000000000001</v>
      </c>
      <c r="Q8" s="90">
        <v>53.78</v>
      </c>
      <c r="R8" s="90">
        <v>49.454000000000001</v>
      </c>
      <c r="S8" s="90">
        <v>55.61</v>
      </c>
      <c r="T8" s="90">
        <v>48.156999999999996</v>
      </c>
      <c r="U8" s="90">
        <v>54.415999999999997</v>
      </c>
      <c r="V8" s="223">
        <v>48.878999999999998</v>
      </c>
    </row>
    <row r="9" spans="2:22" ht="15">
      <c r="B9" s="194" t="s">
        <v>283</v>
      </c>
      <c r="C9" s="90">
        <v>6.5000000000000002E-2</v>
      </c>
      <c r="D9" s="90">
        <v>5.8000000000000003E-2</v>
      </c>
      <c r="E9" s="90">
        <v>1.1120000000000001</v>
      </c>
      <c r="F9" s="90">
        <v>0.50700000000000001</v>
      </c>
      <c r="G9" s="90">
        <v>54.875</v>
      </c>
      <c r="H9" s="90">
        <v>53.941000000000003</v>
      </c>
      <c r="I9" s="90">
        <v>56.225999999999999</v>
      </c>
      <c r="J9" s="90">
        <v>50.656999999999996</v>
      </c>
      <c r="K9" s="90">
        <v>46.962000000000003</v>
      </c>
      <c r="L9" s="90">
        <v>46.936999999999998</v>
      </c>
      <c r="M9" s="90">
        <v>42.423999999999999</v>
      </c>
      <c r="N9" s="90">
        <v>47.773000000000003</v>
      </c>
      <c r="O9" s="90">
        <v>1.9610000000000001</v>
      </c>
      <c r="P9" s="90">
        <v>2.0870000000000002</v>
      </c>
      <c r="Q9" s="90">
        <v>1.4239999999999999</v>
      </c>
      <c r="R9" s="90">
        <v>0.98599999999999999</v>
      </c>
      <c r="S9" s="90">
        <v>1.4750000000000001</v>
      </c>
      <c r="T9" s="90">
        <v>1.4319999999999999</v>
      </c>
      <c r="U9" s="90">
        <v>1.3720000000000001</v>
      </c>
      <c r="V9" s="223">
        <v>1.395</v>
      </c>
    </row>
    <row r="10" spans="2:22" ht="15">
      <c r="B10" s="194" t="s">
        <v>296</v>
      </c>
      <c r="C10" s="90">
        <v>8.5000000000000006E-2</v>
      </c>
      <c r="D10" s="90">
        <v>0.25</v>
      </c>
      <c r="E10" s="90">
        <v>0.35099999999999998</v>
      </c>
      <c r="F10" s="90">
        <v>0.28199999999999997</v>
      </c>
      <c r="G10" s="90">
        <v>84.251999999999995</v>
      </c>
      <c r="H10" s="90">
        <v>83.188000000000002</v>
      </c>
      <c r="I10" s="90">
        <v>87.5</v>
      </c>
      <c r="J10" s="90">
        <v>84.692999999999998</v>
      </c>
      <c r="K10" s="90">
        <v>63.201000000000001</v>
      </c>
      <c r="L10" s="90">
        <v>58.627000000000002</v>
      </c>
      <c r="M10" s="90">
        <v>75.503</v>
      </c>
      <c r="N10" s="90">
        <v>76.244</v>
      </c>
      <c r="O10" s="90">
        <v>0.77500000000000002</v>
      </c>
      <c r="P10" s="90">
        <v>0.36</v>
      </c>
      <c r="Q10" s="90">
        <v>0.42899999999999999</v>
      </c>
      <c r="R10" s="90">
        <v>0.378</v>
      </c>
      <c r="S10" s="90">
        <v>0.504</v>
      </c>
      <c r="T10" s="90">
        <v>0.32700000000000001</v>
      </c>
      <c r="U10" s="90">
        <v>0.75900000000000001</v>
      </c>
      <c r="V10" s="223">
        <v>0.76700000000000002</v>
      </c>
    </row>
    <row r="11" spans="2:22"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2"/>
    </row>
    <row r="12" spans="2:22"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2"/>
    </row>
    <row r="13" spans="2:22"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2"/>
    </row>
    <row r="14" spans="2:22">
      <c r="B14" s="10"/>
      <c r="C14" s="11" t="s">
        <v>680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2"/>
    </row>
    <row r="15" spans="2:22"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2"/>
    </row>
    <row r="16" spans="2:22">
      <c r="B16" s="10"/>
      <c r="C16" s="11"/>
      <c r="D16" s="20" t="s">
        <v>681</v>
      </c>
      <c r="E16" s="11"/>
      <c r="F16" s="20" t="s">
        <v>684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2:24" ht="15">
      <c r="B17" s="10"/>
      <c r="C17" s="90" t="s">
        <v>601</v>
      </c>
      <c r="D17" s="11">
        <f>TTEST(C8:F8,G8:J8,2,2)</f>
        <v>1.0606566215754092E-7</v>
      </c>
      <c r="E17" s="11" t="s">
        <v>608</v>
      </c>
      <c r="F17" s="11">
        <f>TTEST(C8:F8,K8:N8,2,2)</f>
        <v>1.1894789207952851E-6</v>
      </c>
      <c r="G17" s="11" t="s">
        <v>608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2"/>
    </row>
    <row r="18" spans="2:24" ht="15">
      <c r="B18" s="10"/>
      <c r="C18" s="90" t="s">
        <v>283</v>
      </c>
      <c r="D18" s="11">
        <f>TTEST(C9:F9,G9:J9,2,2)</f>
        <v>9.0500928740971301E-9</v>
      </c>
      <c r="E18" s="11" t="s">
        <v>608</v>
      </c>
      <c r="F18" s="11">
        <f>TTEST(C9:F9,K9:N9,2,2)</f>
        <v>2.7122034770701972E-8</v>
      </c>
      <c r="G18" s="11" t="s">
        <v>608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2"/>
    </row>
    <row r="19" spans="2:24" ht="15">
      <c r="B19" s="10"/>
      <c r="C19" s="90" t="s">
        <v>296</v>
      </c>
      <c r="D19" s="11">
        <f>TTEST(C10:F10,G10:J10,2,2)</f>
        <v>1.1205144526704835E-10</v>
      </c>
      <c r="E19" s="11" t="s">
        <v>608</v>
      </c>
      <c r="F19" s="11">
        <f>TTEST(C10:F10,K10:N10,2,2)</f>
        <v>4.7121904388474537E-6</v>
      </c>
      <c r="G19" s="11" t="s">
        <v>608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2"/>
    </row>
    <row r="20" spans="2:24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2"/>
    </row>
    <row r="21" spans="2:24">
      <c r="B21" s="10"/>
      <c r="C21" s="11"/>
      <c r="D21" s="20" t="s">
        <v>682</v>
      </c>
      <c r="E21" s="11"/>
      <c r="F21" s="20" t="s">
        <v>683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2"/>
    </row>
    <row r="22" spans="2:24" ht="15">
      <c r="B22" s="10"/>
      <c r="C22" s="90" t="s">
        <v>601</v>
      </c>
      <c r="D22" s="11">
        <f>TTEST(C8:F8,O8:R8,2,2)</f>
        <v>3.0652674070468576E-3</v>
      </c>
      <c r="E22" s="11" t="s">
        <v>609</v>
      </c>
      <c r="F22" s="11">
        <f>TTEST(E8:H8,S8:V8,2,2)</f>
        <v>0.30205065004800363</v>
      </c>
      <c r="G22" s="11" t="s">
        <v>610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2"/>
    </row>
    <row r="23" spans="2:24" ht="15">
      <c r="B23" s="10"/>
      <c r="C23" s="90" t="s">
        <v>283</v>
      </c>
      <c r="D23" s="11">
        <f>TTEST(C9:F9,O9:R9,2,2)</f>
        <v>1.608816896095034E-2</v>
      </c>
      <c r="E23" s="11" t="s">
        <v>611</v>
      </c>
      <c r="F23" s="11">
        <f>TTEST(E9:H9,S9:V9,2,2)</f>
        <v>0.14149563677323587</v>
      </c>
      <c r="G23" s="11" t="s">
        <v>610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2"/>
    </row>
    <row r="24" spans="2:24" ht="16" thickBot="1">
      <c r="B24" s="14"/>
      <c r="C24" s="188" t="s">
        <v>296</v>
      </c>
      <c r="D24" s="17">
        <f>TTEST(C10:F10,O10:R10,2,2)</f>
        <v>7.4078572757107275E-2</v>
      </c>
      <c r="E24" s="17" t="s">
        <v>610</v>
      </c>
      <c r="F24" s="17">
        <f>TTEST(E10:H10,S10:V10,2,2)</f>
        <v>0.13610493070046326</v>
      </c>
      <c r="G24" s="17" t="s">
        <v>610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50"/>
      <c r="T24" s="17"/>
      <c r="U24" s="17"/>
      <c r="V24" s="19"/>
    </row>
    <row r="25" spans="2:24">
      <c r="R25" s="11"/>
      <c r="S25" s="245"/>
      <c r="T25" s="11"/>
    </row>
    <row r="26" spans="2:24" ht="14" thickBot="1">
      <c r="R26" s="11"/>
      <c r="S26" s="245"/>
      <c r="T26" s="11"/>
    </row>
    <row r="27" spans="2:24">
      <c r="B27" s="159" t="s">
        <v>685</v>
      </c>
      <c r="C27" s="8"/>
      <c r="D27" s="8"/>
      <c r="E27" s="8"/>
      <c r="F27" s="8"/>
      <c r="G27" s="8"/>
      <c r="H27" s="8"/>
      <c r="I27" s="8"/>
      <c r="J27" s="9"/>
      <c r="N27" s="159" t="s">
        <v>659</v>
      </c>
      <c r="O27" s="8"/>
      <c r="P27" s="8"/>
      <c r="Q27" s="9"/>
      <c r="S27" s="159" t="s">
        <v>700</v>
      </c>
      <c r="T27" s="8"/>
      <c r="U27" s="8"/>
      <c r="V27" s="8"/>
      <c r="W27" s="8"/>
      <c r="X27" s="9"/>
    </row>
    <row r="28" spans="2:24">
      <c r="B28" s="10"/>
      <c r="C28" s="11"/>
      <c r="D28" s="11"/>
      <c r="E28" s="11"/>
      <c r="F28" s="11"/>
      <c r="G28" s="11"/>
      <c r="H28" s="11"/>
      <c r="I28" s="11"/>
      <c r="J28" s="12"/>
      <c r="N28" s="10"/>
      <c r="O28" s="11"/>
      <c r="P28" s="11"/>
      <c r="Q28" s="12"/>
      <c r="S28" s="250" t="s">
        <v>697</v>
      </c>
      <c r="T28" s="11"/>
      <c r="U28" s="251" t="s">
        <v>698</v>
      </c>
      <c r="V28" s="11"/>
      <c r="W28" s="251" t="s">
        <v>699</v>
      </c>
      <c r="X28" s="12"/>
    </row>
    <row r="29" spans="2:24" ht="15">
      <c r="B29" s="10"/>
      <c r="C29" s="11"/>
      <c r="D29" s="11"/>
      <c r="E29" s="11"/>
      <c r="F29" s="11"/>
      <c r="G29" s="11"/>
      <c r="H29" s="11"/>
      <c r="I29" s="11"/>
      <c r="J29" s="12"/>
      <c r="N29" s="247" t="s">
        <v>641</v>
      </c>
      <c r="O29" s="150" t="s">
        <v>97</v>
      </c>
      <c r="P29" s="150" t="s">
        <v>256</v>
      </c>
      <c r="Q29" s="12"/>
      <c r="S29" s="176" t="s">
        <v>97</v>
      </c>
      <c r="T29" s="248" t="s">
        <v>256</v>
      </c>
      <c r="U29" s="248" t="s">
        <v>97</v>
      </c>
      <c r="V29" s="248" t="s">
        <v>256</v>
      </c>
      <c r="W29" s="248" t="s">
        <v>97</v>
      </c>
      <c r="X29" s="249" t="s">
        <v>256</v>
      </c>
    </row>
    <row r="30" spans="2:24">
      <c r="B30" s="116" t="s">
        <v>120</v>
      </c>
      <c r="C30" s="11"/>
      <c r="D30" s="11"/>
      <c r="E30" s="11"/>
      <c r="F30" s="11"/>
      <c r="G30" s="11"/>
      <c r="H30" s="11"/>
      <c r="I30" s="11"/>
      <c r="J30" s="12"/>
      <c r="N30" s="10"/>
      <c r="O30" s="47">
        <v>0.77729963017452253</v>
      </c>
      <c r="P30" s="47">
        <v>0.38462566048583818</v>
      </c>
      <c r="Q30" s="67"/>
      <c r="S30" s="44">
        <v>1.81</v>
      </c>
      <c r="T30" s="47">
        <v>2.86</v>
      </c>
      <c r="U30" s="47">
        <v>2.99</v>
      </c>
      <c r="V30" s="47">
        <v>2.83</v>
      </c>
      <c r="W30" s="47">
        <v>0.94</v>
      </c>
      <c r="X30" s="67">
        <v>1.4</v>
      </c>
    </row>
    <row r="31" spans="2:24">
      <c r="B31" s="10"/>
      <c r="C31" s="23"/>
      <c r="D31" s="23"/>
      <c r="E31" s="11"/>
      <c r="F31" s="11"/>
      <c r="G31" s="20" t="s">
        <v>259</v>
      </c>
      <c r="H31" s="20" t="s">
        <v>285</v>
      </c>
      <c r="I31" s="11"/>
      <c r="J31" s="12"/>
      <c r="N31" s="10"/>
      <c r="O31" s="47">
        <v>0.69758985421023789</v>
      </c>
      <c r="P31" s="47">
        <v>0.27057678801710322</v>
      </c>
      <c r="Q31" s="12"/>
      <c r="S31" s="44">
        <v>1.59</v>
      </c>
      <c r="T31" s="47">
        <v>4.03</v>
      </c>
      <c r="U31" s="47">
        <v>2.2000000000000002</v>
      </c>
      <c r="V31" s="47">
        <v>2.5499999999999998</v>
      </c>
      <c r="W31" s="47">
        <v>4.33</v>
      </c>
      <c r="X31" s="67">
        <v>1.0900000000000001</v>
      </c>
    </row>
    <row r="32" spans="2:24">
      <c r="B32" s="112" t="s">
        <v>260</v>
      </c>
      <c r="C32" s="120"/>
      <c r="D32" s="120"/>
      <c r="E32" s="88"/>
      <c r="F32" s="88"/>
      <c r="G32" s="88"/>
      <c r="H32" s="88"/>
      <c r="I32" s="11"/>
      <c r="J32" s="12"/>
      <c r="N32" s="78"/>
      <c r="O32" s="47">
        <v>0.73998902208137218</v>
      </c>
      <c r="P32" s="47">
        <v>0.55488296851823926</v>
      </c>
      <c r="Q32" s="12"/>
      <c r="S32" s="44">
        <v>1.88</v>
      </c>
      <c r="T32" s="47">
        <v>2.6</v>
      </c>
      <c r="U32" s="47">
        <v>2.56</v>
      </c>
      <c r="V32" s="47">
        <v>3.39</v>
      </c>
      <c r="W32" s="47">
        <v>3.11</v>
      </c>
      <c r="X32" s="67">
        <v>2.23</v>
      </c>
    </row>
    <row r="33" spans="2:24">
      <c r="B33" s="78" t="s">
        <v>265</v>
      </c>
      <c r="C33" s="120"/>
      <c r="D33" s="120"/>
      <c r="E33" s="23"/>
      <c r="F33" s="23"/>
      <c r="G33" s="88" t="s">
        <v>139</v>
      </c>
      <c r="H33" s="88"/>
      <c r="I33" s="88"/>
      <c r="J33" s="79"/>
      <c r="N33" s="10"/>
      <c r="O33" s="47"/>
      <c r="P33" s="47"/>
      <c r="Q33" s="12"/>
      <c r="S33" s="44">
        <v>1.52</v>
      </c>
      <c r="T33" s="47">
        <v>2.62</v>
      </c>
      <c r="U33" s="47">
        <v>2.17</v>
      </c>
      <c r="V33" s="47">
        <v>2.37</v>
      </c>
      <c r="W33" s="47">
        <v>3.04</v>
      </c>
      <c r="X33" s="67">
        <v>0.86</v>
      </c>
    </row>
    <row r="34" spans="2:24">
      <c r="B34" s="131" t="s">
        <v>261</v>
      </c>
      <c r="C34" s="23"/>
      <c r="D34" s="23"/>
      <c r="E34" s="120"/>
      <c r="F34" s="120"/>
      <c r="G34" s="119">
        <v>44.874680998495798</v>
      </c>
      <c r="H34" s="119">
        <v>47.218261075254297</v>
      </c>
      <c r="I34" s="144">
        <f>AVERAGE(G34:H34)</f>
        <v>46.046471036875047</v>
      </c>
      <c r="J34" s="149">
        <f>STDEV(G34:H34)</f>
        <v>1.6571613645296244</v>
      </c>
      <c r="N34" s="10"/>
      <c r="O34" s="47">
        <v>0.99865091735193345</v>
      </c>
      <c r="P34" s="11"/>
      <c r="Q34" s="12"/>
      <c r="S34" s="44">
        <v>0.56000000000000005</v>
      </c>
      <c r="T34" s="47">
        <v>3.39</v>
      </c>
      <c r="U34" s="47">
        <v>2.86</v>
      </c>
      <c r="V34" s="47">
        <v>2.39</v>
      </c>
      <c r="W34" s="47">
        <v>4.0599999999999996</v>
      </c>
      <c r="X34" s="67">
        <v>1.53</v>
      </c>
    </row>
    <row r="35" spans="2:24">
      <c r="B35" s="131" t="s">
        <v>262</v>
      </c>
      <c r="C35" s="120"/>
      <c r="D35" s="120"/>
      <c r="E35" s="120"/>
      <c r="F35" s="120"/>
      <c r="G35" s="119">
        <v>19.129100778852965</v>
      </c>
      <c r="H35" s="119">
        <v>19.9550364230093</v>
      </c>
      <c r="I35" s="144">
        <f>AVERAGE(G35:H35)</f>
        <v>19.542068600931131</v>
      </c>
      <c r="J35" s="149">
        <f>STDEV(G35:H35)</f>
        <v>0.58402469480662356</v>
      </c>
      <c r="N35" s="10"/>
      <c r="O35" s="88" t="s">
        <v>52</v>
      </c>
      <c r="P35" s="56">
        <f>TTEST(O30:O34,P30:P33,2,2)</f>
        <v>1.2622906430539512E-2</v>
      </c>
      <c r="Q35" s="12" t="s">
        <v>476</v>
      </c>
      <c r="S35" s="44">
        <v>2.59</v>
      </c>
      <c r="T35" s="47">
        <v>3.7</v>
      </c>
      <c r="U35" s="47">
        <v>2.54</v>
      </c>
      <c r="V35" s="47">
        <v>3.25</v>
      </c>
      <c r="W35" s="47">
        <v>2.87</v>
      </c>
      <c r="X35" s="67">
        <v>0.62</v>
      </c>
    </row>
    <row r="36" spans="2:24">
      <c r="B36" s="131" t="s">
        <v>263</v>
      </c>
      <c r="C36" s="120"/>
      <c r="D36" s="120"/>
      <c r="E36" s="120"/>
      <c r="F36" s="120"/>
      <c r="G36" s="119">
        <v>30.879232145581653</v>
      </c>
      <c r="H36" s="119">
        <v>35.761149830231545</v>
      </c>
      <c r="I36" s="144">
        <f>AVERAGE(G36:H36)</f>
        <v>33.320190987906599</v>
      </c>
      <c r="J36" s="149">
        <f>STDEV(G36:H36)</f>
        <v>3.4520371000104677</v>
      </c>
      <c r="N36" s="10"/>
      <c r="O36" s="11"/>
      <c r="P36" s="11"/>
      <c r="Q36" s="12"/>
      <c r="S36" s="44">
        <v>2.0299999999999998</v>
      </c>
      <c r="T36" s="47">
        <v>1.98</v>
      </c>
      <c r="U36" s="47">
        <v>1.93</v>
      </c>
      <c r="V36" s="47">
        <v>0.68</v>
      </c>
      <c r="W36" s="47">
        <v>4.84</v>
      </c>
      <c r="X36" s="67">
        <v>0.8</v>
      </c>
    </row>
    <row r="37" spans="2:24">
      <c r="B37" s="131" t="s">
        <v>264</v>
      </c>
      <c r="C37" s="120"/>
      <c r="D37" s="120"/>
      <c r="G37" s="119">
        <v>32.765065183699519</v>
      </c>
      <c r="H37" s="119">
        <v>39.435136579385791</v>
      </c>
      <c r="I37" s="144">
        <f>AVERAGE(G37:H37)</f>
        <v>36.100100881542659</v>
      </c>
      <c r="J37" s="149">
        <f>STDEV(G37:H37)</f>
        <v>4.7164527148881819</v>
      </c>
      <c r="N37" s="247" t="s">
        <v>642</v>
      </c>
      <c r="O37" s="11"/>
      <c r="P37" s="11"/>
      <c r="Q37" s="12"/>
      <c r="S37" s="44">
        <v>1.56</v>
      </c>
      <c r="T37" s="47">
        <v>2.85</v>
      </c>
      <c r="U37" s="47">
        <v>4.33</v>
      </c>
      <c r="V37" s="47">
        <v>0.75</v>
      </c>
      <c r="W37" s="47">
        <v>2.88</v>
      </c>
      <c r="X37" s="67">
        <v>0.23</v>
      </c>
    </row>
    <row r="38" spans="2:24" ht="15">
      <c r="B38" s="10"/>
      <c r="E38" s="11"/>
      <c r="F38" s="11"/>
      <c r="G38" s="11"/>
      <c r="H38" s="11"/>
      <c r="I38" s="11"/>
      <c r="J38" s="12"/>
      <c r="N38" s="10"/>
      <c r="O38" s="150" t="s">
        <v>97</v>
      </c>
      <c r="P38" s="150" t="s">
        <v>256</v>
      </c>
      <c r="Q38" s="12"/>
      <c r="S38" s="44">
        <v>1.1100000000000001</v>
      </c>
      <c r="T38" s="47">
        <v>4.6399999999999997</v>
      </c>
      <c r="U38" s="47">
        <v>2.92</v>
      </c>
      <c r="V38" s="47">
        <v>1.47</v>
      </c>
      <c r="W38" s="47">
        <v>3.55</v>
      </c>
      <c r="X38" s="67">
        <v>1.23</v>
      </c>
    </row>
    <row r="39" spans="2:24" ht="14" thickBot="1">
      <c r="B39" s="14"/>
      <c r="C39" s="17"/>
      <c r="D39" s="17"/>
      <c r="E39" s="17"/>
      <c r="F39" s="17"/>
      <c r="G39" s="17"/>
      <c r="H39" s="17"/>
      <c r="I39" s="17"/>
      <c r="J39" s="19"/>
      <c r="N39" s="10"/>
      <c r="O39" s="47">
        <v>0.69976439999999995</v>
      </c>
      <c r="P39" s="47">
        <v>0.38680490000000001</v>
      </c>
      <c r="Q39" s="12"/>
      <c r="S39" s="44">
        <v>1.71</v>
      </c>
      <c r="T39" s="47">
        <v>2.98</v>
      </c>
      <c r="U39" s="47">
        <v>4.2</v>
      </c>
      <c r="V39" s="47">
        <v>1.17</v>
      </c>
      <c r="W39" s="47">
        <v>2.69</v>
      </c>
      <c r="X39" s="67">
        <v>1.03</v>
      </c>
    </row>
    <row r="40" spans="2:24" ht="14" thickBot="1">
      <c r="N40" s="10"/>
      <c r="O40" s="47">
        <v>1.1948179999999999</v>
      </c>
      <c r="P40" s="47">
        <v>0.81960460000000002</v>
      </c>
      <c r="Q40" s="12"/>
      <c r="S40" s="44">
        <v>2.21</v>
      </c>
      <c r="T40" s="47">
        <v>3.18</v>
      </c>
      <c r="U40" s="47">
        <v>4.21</v>
      </c>
      <c r="V40" s="47">
        <v>1.52</v>
      </c>
      <c r="W40" s="47"/>
      <c r="X40" s="67">
        <v>1.81</v>
      </c>
    </row>
    <row r="41" spans="2:24">
      <c r="B41" s="159" t="s">
        <v>660</v>
      </c>
      <c r="C41" s="8"/>
      <c r="D41" s="8"/>
      <c r="E41" s="8"/>
      <c r="F41" s="8"/>
      <c r="G41" s="9"/>
      <c r="I41" s="159" t="s">
        <v>696</v>
      </c>
      <c r="J41" s="253"/>
      <c r="K41" s="253"/>
      <c r="L41" s="254"/>
      <c r="N41" s="10"/>
      <c r="O41" s="47">
        <v>0.81417260000000002</v>
      </c>
      <c r="P41" s="47">
        <v>0.36771779999999998</v>
      </c>
      <c r="Q41" s="12"/>
      <c r="S41" s="44">
        <v>2.71</v>
      </c>
      <c r="T41" s="47">
        <v>4.26</v>
      </c>
      <c r="U41" s="47"/>
      <c r="V41" s="47">
        <v>2.38</v>
      </c>
      <c r="W41" s="47"/>
      <c r="X41" s="67">
        <v>1.24</v>
      </c>
    </row>
    <row r="42" spans="2:24">
      <c r="B42" s="10" t="s">
        <v>8</v>
      </c>
      <c r="C42" s="11"/>
      <c r="D42" s="11"/>
      <c r="E42" s="11"/>
      <c r="F42" s="11"/>
      <c r="G42" s="12"/>
      <c r="I42" s="247"/>
      <c r="J42" s="47"/>
      <c r="K42" s="11"/>
      <c r="L42" s="12"/>
      <c r="N42" s="10"/>
      <c r="O42" s="47">
        <v>1.3762259999999999</v>
      </c>
      <c r="P42" s="47">
        <v>0.63243190000000005</v>
      </c>
      <c r="Q42" s="12"/>
      <c r="S42" s="44"/>
      <c r="T42" s="47">
        <v>5.49</v>
      </c>
      <c r="U42" s="47"/>
      <c r="V42" s="47">
        <v>1.51</v>
      </c>
      <c r="W42" s="47"/>
      <c r="X42" s="67">
        <v>1.64</v>
      </c>
    </row>
    <row r="43" spans="2:24" ht="15">
      <c r="B43" s="176" t="s">
        <v>97</v>
      </c>
      <c r="C43" s="248" t="s">
        <v>256</v>
      </c>
      <c r="D43" s="11"/>
      <c r="E43" s="11"/>
      <c r="F43" s="11"/>
      <c r="G43" s="12"/>
      <c r="I43" s="10"/>
      <c r="J43" s="150" t="s">
        <v>97</v>
      </c>
      <c r="K43" s="150" t="s">
        <v>256</v>
      </c>
      <c r="L43" s="12"/>
      <c r="N43" s="10"/>
      <c r="O43" s="47">
        <v>1.0674319999999999</v>
      </c>
      <c r="P43" s="11"/>
      <c r="Q43" s="12"/>
      <c r="S43" s="44"/>
      <c r="T43" s="47"/>
      <c r="U43" s="47"/>
      <c r="V43" s="47">
        <v>1.83</v>
      </c>
      <c r="W43" s="47"/>
      <c r="X43" s="67">
        <v>1.28</v>
      </c>
    </row>
    <row r="44" spans="2:24">
      <c r="B44" s="44">
        <v>5.25</v>
      </c>
      <c r="C44" s="47">
        <v>8.5299999999999994</v>
      </c>
      <c r="D44" s="11"/>
      <c r="E44" s="10" t="s">
        <v>10</v>
      </c>
      <c r="F44" s="11"/>
      <c r="G44" s="12"/>
      <c r="I44" s="247" t="s">
        <v>636</v>
      </c>
      <c r="J44" s="47">
        <v>0.79829839999999996</v>
      </c>
      <c r="K44" s="47">
        <v>0.46329399999999998</v>
      </c>
      <c r="L44" s="12"/>
      <c r="N44" s="10"/>
      <c r="O44" s="88" t="s">
        <v>52</v>
      </c>
      <c r="P44" s="56">
        <f>TTEST(O39:O43,P39:P42,2,2)</f>
        <v>2.5181676735750082E-2</v>
      </c>
      <c r="Q44" s="12" t="s">
        <v>476</v>
      </c>
      <c r="S44" s="44"/>
      <c r="T44" s="47"/>
      <c r="U44" s="47"/>
      <c r="V44" s="47">
        <v>0.99</v>
      </c>
      <c r="W44" s="47"/>
      <c r="X44" s="67">
        <v>1.38</v>
      </c>
    </row>
    <row r="45" spans="2:24">
      <c r="B45" s="44">
        <v>10.76</v>
      </c>
      <c r="C45" s="47">
        <v>10.59</v>
      </c>
      <c r="D45" s="11"/>
      <c r="E45" s="10" t="s">
        <v>11</v>
      </c>
      <c r="F45" s="11">
        <f>TTEST(B44:B68,C44:C63,2,2)</f>
        <v>0.44865986723140805</v>
      </c>
      <c r="G45" s="12"/>
      <c r="I45" s="10"/>
      <c r="J45" s="47">
        <v>1.109569</v>
      </c>
      <c r="K45" s="47">
        <v>0.71946679999999996</v>
      </c>
      <c r="L45" s="12"/>
      <c r="N45" s="10"/>
      <c r="O45" s="11"/>
      <c r="P45" s="11"/>
      <c r="Q45" s="12"/>
      <c r="S45" s="10" t="s">
        <v>10</v>
      </c>
      <c r="T45" s="11"/>
      <c r="U45" s="47"/>
      <c r="V45" s="47">
        <v>2.78</v>
      </c>
      <c r="W45" s="11"/>
      <c r="X45" s="12"/>
    </row>
    <row r="46" spans="2:24" ht="15">
      <c r="B46" s="44">
        <v>9.6</v>
      </c>
      <c r="C46" s="47">
        <v>9.7700010000000006</v>
      </c>
      <c r="D46" s="11"/>
      <c r="E46" s="10" t="s">
        <v>12</v>
      </c>
      <c r="F46" s="11" t="s">
        <v>468</v>
      </c>
      <c r="G46" s="12"/>
      <c r="I46" s="10"/>
      <c r="J46" s="47">
        <v>0.8438158</v>
      </c>
      <c r="K46" s="47">
        <v>0.48971019999999998</v>
      </c>
      <c r="L46" s="12"/>
      <c r="N46" s="185" t="s">
        <v>640</v>
      </c>
      <c r="O46" s="150" t="s">
        <v>97</v>
      </c>
      <c r="P46" s="150" t="s">
        <v>256</v>
      </c>
      <c r="Q46" s="12"/>
      <c r="S46" s="10" t="s">
        <v>11</v>
      </c>
      <c r="T46" s="11">
        <f>TTEST(S30:S41,T30:T42,2,2)</f>
        <v>3.5628957614075071E-5</v>
      </c>
      <c r="U46" s="11"/>
      <c r="V46" s="11"/>
      <c r="W46" s="11"/>
      <c r="X46" s="12"/>
    </row>
    <row r="47" spans="2:24">
      <c r="B47" s="44">
        <v>2.66</v>
      </c>
      <c r="C47" s="47">
        <v>6.65</v>
      </c>
      <c r="D47" s="11"/>
      <c r="E47" s="11"/>
      <c r="F47" s="11"/>
      <c r="G47" s="12"/>
      <c r="I47" s="10"/>
      <c r="J47" s="47">
        <v>1.136817</v>
      </c>
      <c r="K47" s="47">
        <v>0.8438158</v>
      </c>
      <c r="L47" s="12"/>
      <c r="N47" s="10"/>
      <c r="O47" s="47">
        <v>0.87353729999999996</v>
      </c>
      <c r="P47" s="47">
        <v>0.28711049999999999</v>
      </c>
      <c r="Q47" s="12"/>
      <c r="S47" s="10" t="s">
        <v>12</v>
      </c>
      <c r="T47" s="11" t="s">
        <v>358</v>
      </c>
      <c r="U47" s="11" t="s">
        <v>10</v>
      </c>
      <c r="V47" s="11"/>
      <c r="W47" s="11" t="s">
        <v>10</v>
      </c>
      <c r="X47" s="12"/>
    </row>
    <row r="48" spans="2:24">
      <c r="B48" s="44">
        <v>12.42</v>
      </c>
      <c r="C48" s="47">
        <v>12.4</v>
      </c>
      <c r="D48" s="11"/>
      <c r="E48" s="11"/>
      <c r="F48" s="11"/>
      <c r="G48" s="12"/>
      <c r="I48" s="10"/>
      <c r="J48" s="47">
        <v>1.1769069999999999</v>
      </c>
      <c r="K48" s="11"/>
      <c r="L48" s="12"/>
      <c r="N48" s="10"/>
      <c r="O48" s="47">
        <v>0.79376869999999999</v>
      </c>
      <c r="P48" s="47">
        <v>0.66037939999999995</v>
      </c>
      <c r="Q48" s="12"/>
      <c r="S48" s="44"/>
      <c r="T48" s="47"/>
      <c r="U48" s="11" t="s">
        <v>11</v>
      </c>
      <c r="V48" s="11">
        <f>TTEST(U30:U40,V30:V45,2,2)</f>
        <v>7.0011496544049798E-3</v>
      </c>
      <c r="W48" s="11" t="s">
        <v>11</v>
      </c>
      <c r="X48" s="12">
        <f>TTEST(W30:W39,X30:X44,2,2)</f>
        <v>1.8207077787483947E-6</v>
      </c>
    </row>
    <row r="49" spans="2:24">
      <c r="B49" s="44">
        <v>5.92</v>
      </c>
      <c r="C49" s="47">
        <v>4.37</v>
      </c>
      <c r="D49" s="11"/>
      <c r="E49" s="11"/>
      <c r="F49" s="11"/>
      <c r="G49" s="12"/>
      <c r="I49" s="10"/>
      <c r="J49" s="88" t="s">
        <v>52</v>
      </c>
      <c r="K49" s="56">
        <f>TTEST(J44:J48,K44:K47,2,2)</f>
        <v>1.5580506280873166E-2</v>
      </c>
      <c r="L49" s="12" t="s">
        <v>476</v>
      </c>
      <c r="N49" s="78"/>
      <c r="O49" s="47">
        <v>0.71867259999999999</v>
      </c>
      <c r="P49" s="47">
        <v>0.62488869999999996</v>
      </c>
      <c r="Q49" s="12"/>
      <c r="S49" s="44"/>
      <c r="T49" s="47"/>
      <c r="U49" s="11" t="s">
        <v>12</v>
      </c>
      <c r="V49" s="11" t="s">
        <v>227</v>
      </c>
      <c r="W49" s="11" t="s">
        <v>12</v>
      </c>
      <c r="X49" s="12" t="s">
        <v>358</v>
      </c>
    </row>
    <row r="50" spans="2:24">
      <c r="B50" s="44">
        <v>6.79</v>
      </c>
      <c r="C50" s="47">
        <v>4.59</v>
      </c>
      <c r="D50" s="11"/>
      <c r="E50" s="11"/>
      <c r="F50" s="11"/>
      <c r="G50" s="12"/>
      <c r="I50" s="10"/>
      <c r="J50" s="11"/>
      <c r="K50" s="11"/>
      <c r="L50" s="12"/>
      <c r="N50" s="10"/>
      <c r="O50" s="47">
        <v>1.854098</v>
      </c>
      <c r="P50" s="47">
        <v>0.73917200000000005</v>
      </c>
      <c r="Q50" s="12"/>
      <c r="S50" s="44"/>
      <c r="T50" s="47"/>
      <c r="U50" s="11"/>
      <c r="V50" s="11"/>
      <c r="W50" s="11"/>
      <c r="X50" s="12"/>
    </row>
    <row r="51" spans="2:24" ht="16" thickBot="1">
      <c r="B51" s="44">
        <v>8.48</v>
      </c>
      <c r="C51" s="47">
        <v>4.28</v>
      </c>
      <c r="D51" s="11"/>
      <c r="E51" s="11"/>
      <c r="F51" s="11"/>
      <c r="G51" s="12"/>
      <c r="I51" s="247" t="s">
        <v>637</v>
      </c>
      <c r="J51" s="150" t="s">
        <v>97</v>
      </c>
      <c r="K51" s="150" t="s">
        <v>256</v>
      </c>
      <c r="L51" s="12"/>
      <c r="N51" s="10"/>
      <c r="O51" s="47">
        <v>1.0823320000000001</v>
      </c>
      <c r="P51" s="11"/>
      <c r="Q51" s="12"/>
      <c r="S51" s="208"/>
      <c r="T51" s="50"/>
      <c r="U51" s="17"/>
      <c r="V51" s="17"/>
      <c r="W51" s="17"/>
      <c r="X51" s="19"/>
    </row>
    <row r="52" spans="2:24">
      <c r="B52" s="44">
        <v>11.59</v>
      </c>
      <c r="C52" s="47">
        <v>6.45</v>
      </c>
      <c r="D52" s="11"/>
      <c r="E52" s="11"/>
      <c r="F52" s="11"/>
      <c r="G52" s="12"/>
      <c r="I52" s="10"/>
      <c r="J52" s="47">
        <v>0.80218120000000004</v>
      </c>
      <c r="K52" s="47">
        <v>0.41667660000000001</v>
      </c>
      <c r="L52" s="12"/>
      <c r="N52" s="44"/>
      <c r="O52" s="88" t="s">
        <v>52</v>
      </c>
      <c r="P52" s="56">
        <f>TTEST(O47:O51,P47:P50,2,2)</f>
        <v>9.272876243697846E-2</v>
      </c>
      <c r="Q52" s="12" t="s">
        <v>468</v>
      </c>
      <c r="S52" s="47"/>
      <c r="T52" s="47"/>
      <c r="W52" s="11"/>
    </row>
    <row r="53" spans="2:24">
      <c r="B53" s="44">
        <v>14.63</v>
      </c>
      <c r="C53" s="47">
        <v>6.42</v>
      </c>
      <c r="D53" s="11"/>
      <c r="E53" s="11"/>
      <c r="F53" s="11"/>
      <c r="G53" s="12"/>
      <c r="I53" s="10"/>
      <c r="J53" s="47">
        <v>0.90563400000000005</v>
      </c>
      <c r="K53" s="47">
        <v>0.29259960000000002</v>
      </c>
      <c r="L53" s="12"/>
      <c r="N53" s="10"/>
      <c r="O53" s="11"/>
      <c r="P53" s="11"/>
      <c r="Q53" s="12"/>
      <c r="S53" s="47"/>
      <c r="T53" s="47"/>
      <c r="W53" s="11"/>
    </row>
    <row r="54" spans="2:24">
      <c r="B54" s="44">
        <v>3.79</v>
      </c>
      <c r="C54" s="47">
        <v>9.6999999999999993</v>
      </c>
      <c r="D54" s="11"/>
      <c r="E54" s="11"/>
      <c r="F54" s="11"/>
      <c r="G54" s="12"/>
      <c r="I54" s="10"/>
      <c r="J54" s="47">
        <v>0.93432740000000003</v>
      </c>
      <c r="K54" s="47">
        <v>0.4786357</v>
      </c>
      <c r="L54" s="12"/>
      <c r="N54" s="247" t="s">
        <v>643</v>
      </c>
      <c r="O54" s="11"/>
      <c r="P54" s="11"/>
      <c r="Q54" s="12"/>
      <c r="S54" s="47"/>
      <c r="T54" s="47"/>
      <c r="W54" s="11"/>
    </row>
    <row r="55" spans="2:24" ht="15">
      <c r="B55" s="44">
        <v>7.19</v>
      </c>
      <c r="C55" s="47">
        <v>9.64</v>
      </c>
      <c r="D55" s="11"/>
      <c r="E55" s="11"/>
      <c r="F55" s="11"/>
      <c r="G55" s="12"/>
      <c r="I55" s="10"/>
      <c r="J55" s="47">
        <v>1.069547</v>
      </c>
      <c r="K55" s="47">
        <v>0.64260320000000004</v>
      </c>
      <c r="L55" s="12"/>
      <c r="N55" s="10"/>
      <c r="O55" s="150" t="s">
        <v>97</v>
      </c>
      <c r="P55" s="150" t="s">
        <v>256</v>
      </c>
      <c r="Q55" s="12"/>
    </row>
    <row r="56" spans="2:24">
      <c r="B56" s="44">
        <v>6.92</v>
      </c>
      <c r="C56" s="47">
        <v>5.4</v>
      </c>
      <c r="D56" s="11"/>
      <c r="E56" s="11"/>
      <c r="F56" s="11"/>
      <c r="G56" s="12"/>
      <c r="I56" s="10"/>
      <c r="J56" s="47">
        <v>1.3774500000000001</v>
      </c>
      <c r="K56" s="11"/>
      <c r="L56" s="12"/>
      <c r="N56" s="10"/>
      <c r="O56" s="11">
        <v>1.107987212591439</v>
      </c>
      <c r="P56" s="11">
        <v>0.59777639794446102</v>
      </c>
      <c r="Q56" s="12"/>
    </row>
    <row r="57" spans="2:24">
      <c r="B57" s="44">
        <v>8.1</v>
      </c>
      <c r="C57" s="47">
        <v>7.88</v>
      </c>
      <c r="D57" s="11"/>
      <c r="E57" s="11"/>
      <c r="F57" s="11"/>
      <c r="G57" s="12"/>
      <c r="I57" s="10"/>
      <c r="J57" s="88" t="s">
        <v>52</v>
      </c>
      <c r="K57" s="56">
        <f>TTEST(J52:J56,K52:K55,2,2)</f>
        <v>3.4821507000425923E-3</v>
      </c>
      <c r="L57" s="12" t="s">
        <v>227</v>
      </c>
      <c r="N57" s="10"/>
      <c r="O57" s="11">
        <v>0.82347149180711043</v>
      </c>
      <c r="P57" s="11">
        <v>0.80540785008930682</v>
      </c>
      <c r="Q57" s="12"/>
    </row>
    <row r="58" spans="2:24">
      <c r="B58" s="44">
        <v>9.15</v>
      </c>
      <c r="C58" s="47">
        <v>10.39</v>
      </c>
      <c r="D58" s="11"/>
      <c r="E58" s="11"/>
      <c r="F58" s="11"/>
      <c r="G58" s="12"/>
      <c r="I58" s="10"/>
      <c r="J58" s="11"/>
      <c r="K58" s="11"/>
      <c r="L58" s="12"/>
      <c r="N58" s="10"/>
      <c r="O58" s="11">
        <v>1.2802331839817624</v>
      </c>
      <c r="P58" s="11">
        <v>0.73696654969786646</v>
      </c>
      <c r="Q58" s="12"/>
    </row>
    <row r="59" spans="2:24" ht="15">
      <c r="B59" s="44">
        <v>4.8099999999999996</v>
      </c>
      <c r="C59" s="47">
        <v>8.65</v>
      </c>
      <c r="D59" s="11"/>
      <c r="E59" s="11"/>
      <c r="F59" s="11"/>
      <c r="G59" s="12"/>
      <c r="I59" s="247" t="s">
        <v>638</v>
      </c>
      <c r="J59" s="150" t="s">
        <v>97</v>
      </c>
      <c r="K59" s="150" t="s">
        <v>256</v>
      </c>
      <c r="L59" s="12"/>
      <c r="N59" s="10"/>
      <c r="O59" s="11">
        <v>0.82001249928336339</v>
      </c>
      <c r="P59" s="11">
        <v>0.59748815354474982</v>
      </c>
      <c r="Q59" s="12"/>
    </row>
    <row r="60" spans="2:24">
      <c r="B60" s="44">
        <v>3.92</v>
      </c>
      <c r="C60" s="47">
        <v>6.25</v>
      </c>
      <c r="D60" s="11"/>
      <c r="E60" s="11"/>
      <c r="F60" s="11"/>
      <c r="G60" s="12"/>
      <c r="I60" s="10"/>
      <c r="J60" s="47">
        <v>1.1391830000000001</v>
      </c>
      <c r="K60" s="47">
        <v>0.68444190000000005</v>
      </c>
      <c r="L60" s="12"/>
      <c r="N60" s="10"/>
      <c r="O60" s="11">
        <v>1.0440159430885372</v>
      </c>
      <c r="P60" s="11"/>
      <c r="Q60" s="12"/>
    </row>
    <row r="61" spans="2:24" ht="14" thickBot="1">
      <c r="B61" s="44">
        <v>4.1399999999999997</v>
      </c>
      <c r="C61" s="47">
        <v>7.71</v>
      </c>
      <c r="D61" s="11"/>
      <c r="E61" s="11"/>
      <c r="F61" s="11"/>
      <c r="G61" s="12"/>
      <c r="I61" s="10"/>
      <c r="J61" s="47">
        <v>0.97467959999999998</v>
      </c>
      <c r="K61" s="47">
        <v>0.84264680000000003</v>
      </c>
      <c r="L61" s="12"/>
      <c r="N61" s="14"/>
      <c r="O61" s="252" t="s">
        <v>52</v>
      </c>
      <c r="P61" s="64">
        <f>TTEST(O56:O60,P56:P59,2,2)</f>
        <v>1.9483635648239329E-2</v>
      </c>
      <c r="Q61" s="19" t="s">
        <v>476</v>
      </c>
    </row>
    <row r="62" spans="2:24">
      <c r="B62" s="44">
        <v>4.29</v>
      </c>
      <c r="C62" s="47">
        <v>7.89</v>
      </c>
      <c r="D62" s="11"/>
      <c r="E62" s="11"/>
      <c r="F62" s="11"/>
      <c r="G62" s="12"/>
      <c r="I62" s="10"/>
      <c r="J62" s="47">
        <v>1.059218</v>
      </c>
      <c r="K62" s="47">
        <v>0.70124960000000003</v>
      </c>
      <c r="L62" s="12"/>
    </row>
    <row r="63" spans="2:24">
      <c r="B63" s="44">
        <v>6.54</v>
      </c>
      <c r="C63" s="47">
        <v>6.03</v>
      </c>
      <c r="D63" s="11"/>
      <c r="E63" s="11"/>
      <c r="F63" s="11"/>
      <c r="G63" s="12"/>
      <c r="I63" s="78"/>
      <c r="J63" s="47">
        <v>1.3976470000000001</v>
      </c>
      <c r="K63" s="47">
        <v>0.89917170000000002</v>
      </c>
      <c r="L63" s="12"/>
    </row>
    <row r="64" spans="2:24">
      <c r="B64" s="44">
        <v>6.77</v>
      </c>
      <c r="C64" s="47"/>
      <c r="D64" s="11"/>
      <c r="E64" s="11"/>
      <c r="F64" s="11"/>
      <c r="G64" s="12"/>
      <c r="I64" s="10"/>
      <c r="J64" s="47">
        <v>0.80832090000000001</v>
      </c>
      <c r="K64" s="11"/>
      <c r="L64" s="12"/>
    </row>
    <row r="65" spans="2:12">
      <c r="B65" s="44">
        <v>5.48</v>
      </c>
      <c r="C65" s="47"/>
      <c r="D65" s="11"/>
      <c r="E65" s="11"/>
      <c r="F65" s="11"/>
      <c r="G65" s="12"/>
      <c r="I65" s="10"/>
      <c r="J65" s="88" t="s">
        <v>52</v>
      </c>
      <c r="K65" s="56">
        <f>TTEST(J60:J64,K60:K63,2,2)</f>
        <v>4.3823261497720478E-2</v>
      </c>
      <c r="L65" s="12" t="s">
        <v>476</v>
      </c>
    </row>
    <row r="66" spans="2:12">
      <c r="B66" s="44">
        <v>3.69</v>
      </c>
      <c r="C66" s="47"/>
      <c r="D66" s="11"/>
      <c r="E66" s="11"/>
      <c r="F66" s="11"/>
      <c r="G66" s="12"/>
      <c r="I66" s="10"/>
      <c r="J66" s="11"/>
      <c r="K66" s="11"/>
      <c r="L66" s="12"/>
    </row>
    <row r="67" spans="2:12" ht="15">
      <c r="B67" s="44">
        <v>6.56</v>
      </c>
      <c r="C67" s="47"/>
      <c r="D67" s="11"/>
      <c r="E67" s="11"/>
      <c r="F67" s="11"/>
      <c r="G67" s="12"/>
      <c r="I67" s="247" t="s">
        <v>639</v>
      </c>
      <c r="J67" s="150" t="s">
        <v>97</v>
      </c>
      <c r="K67" s="150" t="s">
        <v>256</v>
      </c>
      <c r="L67" s="12"/>
    </row>
    <row r="68" spans="2:12" ht="14" thickBot="1">
      <c r="B68" s="208">
        <v>7.07</v>
      </c>
      <c r="C68" s="50"/>
      <c r="D68" s="17"/>
      <c r="E68" s="17"/>
      <c r="F68" s="17"/>
      <c r="G68" s="19"/>
      <c r="I68" s="10"/>
      <c r="J68" s="47">
        <v>0.67548699999999995</v>
      </c>
      <c r="K68" s="47">
        <v>0.42898530000000001</v>
      </c>
      <c r="L68" s="67"/>
    </row>
    <row r="69" spans="2:12">
      <c r="I69" s="10"/>
      <c r="J69" s="47">
        <v>0.91319819999999996</v>
      </c>
      <c r="K69" s="47">
        <v>0.56604949999999998</v>
      </c>
      <c r="L69" s="12"/>
    </row>
    <row r="70" spans="2:12">
      <c r="I70" s="78"/>
      <c r="J70" s="47">
        <v>0.76790510000000001</v>
      </c>
      <c r="K70" s="47">
        <v>0.80051479999999997</v>
      </c>
      <c r="L70" s="12"/>
    </row>
    <row r="71" spans="2:12">
      <c r="I71" s="10"/>
      <c r="J71" s="47">
        <v>1.6923170000000001</v>
      </c>
      <c r="K71" s="47">
        <v>1.0281819999999999</v>
      </c>
      <c r="L71" s="12"/>
    </row>
    <row r="72" spans="2:12">
      <c r="I72" s="10"/>
      <c r="J72" s="47">
        <v>1.247466</v>
      </c>
      <c r="K72" s="11"/>
      <c r="L72" s="12"/>
    </row>
    <row r="73" spans="2:12" ht="14" thickBot="1">
      <c r="I73" s="14"/>
      <c r="J73" s="252" t="s">
        <v>52</v>
      </c>
      <c r="K73" s="64">
        <f>TTEST(J68:J72,K68:K71,2,2)</f>
        <v>0.18502089814947059</v>
      </c>
      <c r="L73" s="19" t="s">
        <v>455</v>
      </c>
    </row>
    <row r="81" spans="8:16" ht="15">
      <c r="N81" s="245"/>
      <c r="O81" s="150"/>
      <c r="P81" s="150"/>
    </row>
    <row r="82" spans="8:16">
      <c r="N82" s="11"/>
    </row>
    <row r="83" spans="8:16">
      <c r="L83" s="11"/>
      <c r="N83" s="11"/>
    </row>
    <row r="84" spans="8:16">
      <c r="L84" s="245"/>
      <c r="M84" s="88"/>
      <c r="N84" s="88"/>
    </row>
    <row r="85" spans="8:16">
      <c r="N85" s="11"/>
      <c r="P85" s="245"/>
    </row>
    <row r="91" spans="8:16">
      <c r="H91" s="245"/>
      <c r="I91" s="245"/>
      <c r="J91" s="245"/>
      <c r="K91" s="245"/>
    </row>
  </sheetData>
  <mergeCells count="5">
    <mergeCell ref="C7:F7"/>
    <mergeCell ref="G7:J7"/>
    <mergeCell ref="K7:N7"/>
    <mergeCell ref="O7:R7"/>
    <mergeCell ref="S7:V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100"/>
  <sheetViews>
    <sheetView zoomScale="75" zoomScaleNormal="75" zoomScalePageLayoutView="75" workbookViewId="0">
      <selection activeCell="AC43" sqref="AC43"/>
    </sheetView>
  </sheetViews>
  <sheetFormatPr baseColWidth="10" defaultRowHeight="13" x14ac:dyDescent="0"/>
  <cols>
    <col min="3" max="5" width="12" bestFit="1" customWidth="1"/>
    <col min="13" max="13" width="12" bestFit="1" customWidth="1"/>
    <col min="19" max="19" width="12" bestFit="1" customWidth="1"/>
  </cols>
  <sheetData>
    <row r="1" spans="2:18" ht="14" thickBot="1"/>
    <row r="2" spans="2:18">
      <c r="B2" s="7" t="s">
        <v>282</v>
      </c>
      <c r="C2" s="8"/>
      <c r="D2" s="8"/>
      <c r="E2" s="8"/>
      <c r="F2" s="8"/>
      <c r="G2" s="8"/>
      <c r="H2" s="8"/>
      <c r="I2" s="9"/>
      <c r="K2" s="7" t="s">
        <v>307</v>
      </c>
      <c r="L2" s="8"/>
      <c r="M2" s="8"/>
      <c r="N2" s="8"/>
      <c r="O2" s="8"/>
      <c r="P2" s="8"/>
      <c r="Q2" s="8"/>
      <c r="R2" s="9"/>
    </row>
    <row r="3" spans="2:18">
      <c r="B3" s="10"/>
      <c r="C3" s="11"/>
      <c r="D3" s="11"/>
      <c r="E3" s="11"/>
      <c r="F3" s="11"/>
      <c r="G3" s="11"/>
      <c r="H3" s="11"/>
      <c r="I3" s="12"/>
      <c r="K3" s="10"/>
      <c r="L3" s="11"/>
      <c r="M3" s="11"/>
      <c r="N3" s="11"/>
      <c r="O3" s="11"/>
      <c r="P3" s="11"/>
      <c r="Q3" s="11"/>
      <c r="R3" s="12"/>
    </row>
    <row r="4" spans="2:18">
      <c r="B4" s="10"/>
      <c r="C4" s="11"/>
      <c r="D4" s="11"/>
      <c r="E4" s="11"/>
      <c r="F4" s="11"/>
      <c r="G4" s="11"/>
      <c r="H4" s="11"/>
      <c r="I4" s="12"/>
      <c r="K4" s="10"/>
      <c r="L4" s="11"/>
      <c r="M4" s="11"/>
      <c r="N4" s="11"/>
      <c r="O4" s="11"/>
      <c r="P4" s="11"/>
      <c r="Q4" s="11"/>
      <c r="R4" s="12"/>
    </row>
    <row r="5" spans="2:18">
      <c r="B5" s="10"/>
      <c r="C5" s="11"/>
      <c r="D5" s="11"/>
      <c r="E5" s="11"/>
      <c r="F5" s="11"/>
      <c r="G5" s="11"/>
      <c r="H5" s="11"/>
      <c r="I5" s="12"/>
      <c r="K5" s="10"/>
      <c r="L5" s="20" t="s">
        <v>308</v>
      </c>
      <c r="M5" s="20" t="s">
        <v>309</v>
      </c>
      <c r="N5" s="20" t="s">
        <v>310</v>
      </c>
      <c r="O5" s="11"/>
      <c r="P5" s="11"/>
      <c r="Q5" s="11"/>
      <c r="R5" s="24"/>
    </row>
    <row r="6" spans="2:18" ht="14" thickBot="1">
      <c r="B6" s="13" t="s">
        <v>283</v>
      </c>
      <c r="C6" s="4" t="s">
        <v>284</v>
      </c>
      <c r="D6" s="4" t="s">
        <v>285</v>
      </c>
      <c r="E6" s="4" t="s">
        <v>286</v>
      </c>
      <c r="F6" s="3"/>
      <c r="G6" s="11"/>
      <c r="H6" s="11"/>
      <c r="I6" s="12"/>
      <c r="K6" s="10"/>
      <c r="L6" s="11"/>
      <c r="M6" s="11"/>
      <c r="N6" s="11"/>
      <c r="O6" s="11"/>
      <c r="P6" s="11"/>
      <c r="Q6" s="11"/>
      <c r="R6" s="12"/>
    </row>
    <row r="7" spans="2:18" ht="14">
      <c r="B7" s="13"/>
      <c r="C7" s="3"/>
      <c r="D7" s="3"/>
      <c r="E7" s="11"/>
      <c r="F7" s="3" t="s">
        <v>287</v>
      </c>
      <c r="G7" s="3" t="s">
        <v>288</v>
      </c>
      <c r="H7" s="11" t="s">
        <v>306</v>
      </c>
      <c r="I7" s="12"/>
      <c r="K7" s="25" t="s">
        <v>311</v>
      </c>
      <c r="L7" s="21"/>
      <c r="M7" s="8"/>
      <c r="N7" s="9"/>
      <c r="O7" s="3" t="s">
        <v>287</v>
      </c>
      <c r="P7" s="3" t="s">
        <v>312</v>
      </c>
      <c r="Q7" s="11" t="s">
        <v>313</v>
      </c>
      <c r="R7" s="26"/>
    </row>
    <row r="8" spans="2:18" ht="14">
      <c r="B8" s="13" t="s">
        <v>289</v>
      </c>
      <c r="C8" s="3">
        <v>1</v>
      </c>
      <c r="D8" s="3">
        <v>1</v>
      </c>
      <c r="E8" s="11">
        <v>1</v>
      </c>
      <c r="F8" s="3">
        <f>AVERAGE(C8,D8,E8)</f>
        <v>1</v>
      </c>
      <c r="G8" s="3">
        <f>STDEV(C8,D8,E8)</f>
        <v>0</v>
      </c>
      <c r="H8" s="11"/>
      <c r="I8" s="12"/>
      <c r="K8" s="27" t="s">
        <v>123</v>
      </c>
      <c r="L8" s="10">
        <v>1</v>
      </c>
      <c r="M8" s="11">
        <v>1</v>
      </c>
      <c r="N8" s="12">
        <v>1</v>
      </c>
      <c r="O8" s="5">
        <f>AVERAGE(L8,M8,N8)</f>
        <v>1</v>
      </c>
      <c r="P8" s="5">
        <f>STDEV(L8,M8,N8)</f>
        <v>0</v>
      </c>
      <c r="Q8" s="11"/>
      <c r="R8" s="12"/>
    </row>
    <row r="9" spans="2:18" ht="14">
      <c r="B9" s="13" t="s">
        <v>290</v>
      </c>
      <c r="C9" s="3">
        <v>2.1287403649067196</v>
      </c>
      <c r="D9" s="3">
        <v>2.7606347067932577</v>
      </c>
      <c r="E9" s="11">
        <v>2.8965231130000002</v>
      </c>
      <c r="F9" s="3">
        <f t="shared" ref="F9:F11" si="0">AVERAGE(C9,D9,E9)</f>
        <v>2.5952993948999925</v>
      </c>
      <c r="G9" s="3">
        <f t="shared" ref="G9:G11" si="1">STDEV(C9,D9,E9)</f>
        <v>0.40972479920862626</v>
      </c>
      <c r="H9" s="11">
        <f>TTEST(C8:E8,C9:E9,2,2)</f>
        <v>2.5199162185908634E-3</v>
      </c>
      <c r="I9" s="12" t="s">
        <v>291</v>
      </c>
      <c r="K9" s="27" t="s">
        <v>124</v>
      </c>
      <c r="L9" s="10">
        <v>3.5925294915357338</v>
      </c>
      <c r="M9" s="11">
        <v>2.9690471412581063</v>
      </c>
      <c r="N9" s="12">
        <v>2.7226282329989475</v>
      </c>
      <c r="O9" s="5">
        <f t="shared" ref="O9:O10" si="2">AVERAGE(L9,M9,N9)</f>
        <v>3.0947349552642627</v>
      </c>
      <c r="P9" s="5">
        <f t="shared" ref="P9:P10" si="3">STDEV(L9,M9,N9)</f>
        <v>0.44836382530619989</v>
      </c>
      <c r="Q9" s="11">
        <f>TTEST(L8:N8,L9:N9,2,2)</f>
        <v>1.2674880968633593E-3</v>
      </c>
      <c r="R9" s="12" t="s">
        <v>125</v>
      </c>
    </row>
    <row r="10" spans="2:18" ht="14">
      <c r="B10" s="13" t="s">
        <v>292</v>
      </c>
      <c r="C10" s="3">
        <v>0.49141029927262481</v>
      </c>
      <c r="D10" s="3">
        <v>0.58236679323422602</v>
      </c>
      <c r="E10" s="11">
        <v>1.135698546</v>
      </c>
      <c r="F10" s="3">
        <f t="shared" si="0"/>
        <v>0.73649187950228356</v>
      </c>
      <c r="G10" s="3">
        <f t="shared" si="1"/>
        <v>0.34870150971943176</v>
      </c>
      <c r="H10" s="11">
        <f>TTEST(C9:E9,C10:E10,2,2)</f>
        <v>3.920586910697057E-3</v>
      </c>
      <c r="I10" s="12" t="s">
        <v>293</v>
      </c>
      <c r="K10" s="27" t="s">
        <v>126</v>
      </c>
      <c r="L10" s="10">
        <v>1.8150383106343209</v>
      </c>
      <c r="M10" s="11">
        <v>1.952063521552454</v>
      </c>
      <c r="N10" s="12">
        <v>1.4948492486349403</v>
      </c>
      <c r="O10" s="5">
        <f t="shared" si="2"/>
        <v>1.7539836936072384</v>
      </c>
      <c r="P10" s="5">
        <f t="shared" si="3"/>
        <v>0.23464222240490967</v>
      </c>
      <c r="Q10" s="11">
        <f>TTEST(L9:N9,L10:N10,2,2)</f>
        <v>1.0114703065989498E-2</v>
      </c>
      <c r="R10" s="12" t="s">
        <v>127</v>
      </c>
    </row>
    <row r="11" spans="2:18" ht="14">
      <c r="B11" s="13" t="s">
        <v>294</v>
      </c>
      <c r="C11" s="3">
        <v>0.32308820765937335</v>
      </c>
      <c r="D11" s="3">
        <v>0.27932178451805501</v>
      </c>
      <c r="E11" s="11">
        <v>1.0369514550000001</v>
      </c>
      <c r="F11" s="3">
        <f t="shared" si="0"/>
        <v>0.54645381572580953</v>
      </c>
      <c r="G11" s="3">
        <f t="shared" si="1"/>
        <v>0.42534671216410225</v>
      </c>
      <c r="H11" s="11">
        <f>TTEST(C9:E9,C11:E11,2,2)</f>
        <v>3.8618176654588881E-3</v>
      </c>
      <c r="I11" s="12" t="s">
        <v>295</v>
      </c>
      <c r="K11" s="28" t="s">
        <v>128</v>
      </c>
      <c r="L11" s="10"/>
      <c r="M11" s="11"/>
      <c r="N11" s="12"/>
      <c r="O11" s="11"/>
      <c r="P11" s="11"/>
      <c r="Q11" s="11"/>
      <c r="R11" s="29"/>
    </row>
    <row r="12" spans="2:18" ht="14">
      <c r="B12" s="10"/>
      <c r="C12" s="11"/>
      <c r="D12" s="11"/>
      <c r="E12" s="11"/>
      <c r="F12" s="11"/>
      <c r="G12" s="11"/>
      <c r="H12" s="11"/>
      <c r="I12" s="12"/>
      <c r="K12" s="27" t="s">
        <v>129</v>
      </c>
      <c r="L12" s="10">
        <v>1</v>
      </c>
      <c r="M12" s="11">
        <v>1</v>
      </c>
      <c r="N12" s="12">
        <v>1</v>
      </c>
      <c r="O12" s="5">
        <f>AVERAGE(L12,M12,N12)</f>
        <v>1</v>
      </c>
      <c r="P12" s="5">
        <f>STDEV(L12,M12,N12)</f>
        <v>0</v>
      </c>
      <c r="Q12" s="11"/>
      <c r="R12" s="12"/>
    </row>
    <row r="13" spans="2:18" ht="14">
      <c r="B13" s="13" t="s">
        <v>296</v>
      </c>
      <c r="C13" s="3"/>
      <c r="D13" s="3"/>
      <c r="E13" s="11"/>
      <c r="F13" s="3"/>
      <c r="G13" s="3"/>
      <c r="H13" s="11"/>
      <c r="I13" s="12"/>
      <c r="K13" s="27" t="s">
        <v>130</v>
      </c>
      <c r="L13" s="10">
        <v>2.6481778207907896</v>
      </c>
      <c r="M13" s="11">
        <v>2.6026837108838654</v>
      </c>
      <c r="N13" s="12">
        <v>3.6553258009175957</v>
      </c>
      <c r="O13" s="5">
        <f t="shared" ref="O13:O14" si="4">AVERAGE(L13,M13,N13)</f>
        <v>2.9687291108640834</v>
      </c>
      <c r="P13" s="5">
        <f t="shared" ref="P13:P14" si="5">STDEV(L13,M13,N13)</f>
        <v>0.59504511560333573</v>
      </c>
      <c r="Q13" s="11">
        <f>TTEST(L12:N12,L13:N13,2,2)</f>
        <v>4.5916457951169498E-3</v>
      </c>
      <c r="R13" s="12" t="s">
        <v>131</v>
      </c>
    </row>
    <row r="14" spans="2:18" ht="14">
      <c r="B14" s="13" t="s">
        <v>289</v>
      </c>
      <c r="C14" s="5">
        <v>1</v>
      </c>
      <c r="D14" s="5">
        <v>1</v>
      </c>
      <c r="E14" s="11">
        <v>1</v>
      </c>
      <c r="F14" s="3">
        <f>AVERAGE(C14,D14,E14)</f>
        <v>1</v>
      </c>
      <c r="G14" s="3">
        <f>STDEV(C14,D14,E14)</f>
        <v>0</v>
      </c>
      <c r="H14" s="11"/>
      <c r="I14" s="12"/>
      <c r="K14" s="27" t="s">
        <v>126</v>
      </c>
      <c r="L14" s="10">
        <v>1.4845235706290456</v>
      </c>
      <c r="M14" s="11">
        <v>1.821339667183955</v>
      </c>
      <c r="N14" s="12">
        <v>1.8276629004588023</v>
      </c>
      <c r="O14" s="5">
        <f t="shared" si="4"/>
        <v>1.7111753794239342</v>
      </c>
      <c r="P14" s="5">
        <f t="shared" si="5"/>
        <v>0.1963116849356098</v>
      </c>
      <c r="Q14" s="11">
        <f>TTEST(L13:N13,L14:N14,2,2)</f>
        <v>2.5440103180831154E-2</v>
      </c>
      <c r="R14" s="30" t="s">
        <v>127</v>
      </c>
    </row>
    <row r="15" spans="2:18" ht="14">
      <c r="B15" s="13" t="s">
        <v>290</v>
      </c>
      <c r="C15" s="5">
        <v>4.9075399090152096</v>
      </c>
      <c r="D15" s="5">
        <v>6.3642918700393398</v>
      </c>
      <c r="E15" s="11">
        <v>4.1236569870000004</v>
      </c>
      <c r="F15" s="3">
        <f t="shared" ref="F15:F17" si="6">AVERAGE(C15,D15,E15)</f>
        <v>5.13182958868485</v>
      </c>
      <c r="G15" s="3">
        <f t="shared" ref="G15:G17" si="7">STDEV(C15,D15,E15)</f>
        <v>1.1370314705749835</v>
      </c>
      <c r="H15" s="11">
        <f>TTEST(C14:E14,C15:E15,2,2)</f>
        <v>3.2558332477508425E-3</v>
      </c>
      <c r="I15" s="12" t="s">
        <v>297</v>
      </c>
      <c r="K15" s="28" t="s">
        <v>132</v>
      </c>
      <c r="L15" s="10"/>
      <c r="M15" s="11"/>
      <c r="N15" s="12"/>
      <c r="O15" s="11"/>
      <c r="P15" s="11"/>
      <c r="Q15" s="11"/>
      <c r="R15" s="29"/>
    </row>
    <row r="16" spans="2:18" ht="14">
      <c r="B16" s="13" t="s">
        <v>292</v>
      </c>
      <c r="C16" s="5">
        <v>0.34868591658760056</v>
      </c>
      <c r="D16" s="5">
        <v>0.41322515907710428</v>
      </c>
      <c r="E16" s="11">
        <v>1.8965236539999999</v>
      </c>
      <c r="F16" s="3">
        <f t="shared" si="6"/>
        <v>0.88614490988823491</v>
      </c>
      <c r="G16" s="3">
        <f t="shared" si="7"/>
        <v>0.87560849320340084</v>
      </c>
      <c r="H16" s="11">
        <f>TTEST(C15:E15,C16:E16,2,2)</f>
        <v>6.8661849066458903E-3</v>
      </c>
      <c r="I16" s="12" t="s">
        <v>298</v>
      </c>
      <c r="K16" s="27" t="s">
        <v>133</v>
      </c>
      <c r="L16" s="10">
        <v>1</v>
      </c>
      <c r="M16" s="11">
        <v>1</v>
      </c>
      <c r="N16" s="12">
        <v>1</v>
      </c>
      <c r="O16" s="5">
        <f>AVERAGE(L16,M16,N16)</f>
        <v>1</v>
      </c>
      <c r="P16" s="5">
        <f>STDEV(L16,M16,N16)</f>
        <v>0</v>
      </c>
      <c r="Q16" s="11"/>
      <c r="R16" s="12"/>
    </row>
    <row r="17" spans="2:19" ht="14">
      <c r="B17" s="13" t="s">
        <v>294</v>
      </c>
      <c r="C17" s="5">
        <v>0.87964907592243646</v>
      </c>
      <c r="D17" s="5">
        <v>0.76048937662050298</v>
      </c>
      <c r="E17" s="11">
        <v>1.5469823650000001</v>
      </c>
      <c r="F17" s="3">
        <f t="shared" si="6"/>
        <v>1.0623736058476465</v>
      </c>
      <c r="G17" s="3">
        <f t="shared" si="7"/>
        <v>0.42389149032484713</v>
      </c>
      <c r="H17" s="11">
        <f>TTEST(C15:E15,C17:E17,2,2)</f>
        <v>4.3712042541983361E-3</v>
      </c>
      <c r="I17" s="12" t="s">
        <v>295</v>
      </c>
      <c r="K17" s="27" t="s">
        <v>134</v>
      </c>
      <c r="L17" s="10">
        <v>4.8736410547007649</v>
      </c>
      <c r="M17" s="11">
        <v>3.5064228852641457</v>
      </c>
      <c r="N17" s="12">
        <v>2.9690471412580988</v>
      </c>
      <c r="O17" s="5">
        <f t="shared" ref="O17:O18" si="8">AVERAGE(L17,M17,N17)</f>
        <v>3.7830370270743363</v>
      </c>
      <c r="P17" s="5">
        <f t="shared" ref="P17:P18" si="9">STDEV(L17,M17,N17)</f>
        <v>0.98196539214360801</v>
      </c>
      <c r="Q17" s="11">
        <f>TTEST(L16:N16,L17:N17,2,2)</f>
        <v>7.9927983999528631E-3</v>
      </c>
      <c r="R17" s="12" t="s">
        <v>135</v>
      </c>
    </row>
    <row r="18" spans="2:19" ht="14">
      <c r="B18" s="13"/>
      <c r="C18" s="5"/>
      <c r="D18" s="5"/>
      <c r="E18" s="11"/>
      <c r="F18" s="3"/>
      <c r="G18" s="3"/>
      <c r="H18" s="11"/>
      <c r="I18" s="12"/>
      <c r="K18" s="27" t="s">
        <v>136</v>
      </c>
      <c r="L18" s="10">
        <v>1.8596098852263323</v>
      </c>
      <c r="M18" s="11">
        <v>1.7592981518448729</v>
      </c>
      <c r="N18" s="12">
        <v>1.569168195793496</v>
      </c>
      <c r="O18" s="5">
        <f t="shared" si="8"/>
        <v>1.7293587442882334</v>
      </c>
      <c r="P18" s="5">
        <f t="shared" si="9"/>
        <v>0.14751735434782562</v>
      </c>
      <c r="Q18" s="11">
        <f>TTEST(L17:N17,L18:N18,2,2)</f>
        <v>2.3122047963468461E-2</v>
      </c>
      <c r="R18" s="30" t="s">
        <v>127</v>
      </c>
    </row>
    <row r="19" spans="2:19" ht="14">
      <c r="B19" s="13" t="s">
        <v>299</v>
      </c>
      <c r="C19" s="3"/>
      <c r="D19" s="3"/>
      <c r="E19" s="11"/>
      <c r="F19" s="3"/>
      <c r="G19" s="3"/>
      <c r="H19" s="11"/>
      <c r="I19" s="12"/>
      <c r="K19" s="28" t="s">
        <v>137</v>
      </c>
      <c r="L19" s="10"/>
      <c r="M19" s="11"/>
      <c r="N19" s="12"/>
      <c r="O19" s="11"/>
      <c r="P19" s="11"/>
      <c r="Q19" s="11"/>
      <c r="R19" s="29"/>
    </row>
    <row r="20" spans="2:19" ht="14">
      <c r="B20" s="13" t="s">
        <v>289</v>
      </c>
      <c r="C20" s="5">
        <v>1</v>
      </c>
      <c r="D20" s="5">
        <v>1</v>
      </c>
      <c r="E20" s="11">
        <v>1</v>
      </c>
      <c r="F20" s="3">
        <f>AVERAGE(C20,D20,E20)</f>
        <v>1</v>
      </c>
      <c r="G20" s="3">
        <f>STDEV(C20,D20,E20)</f>
        <v>0</v>
      </c>
      <c r="H20" s="11"/>
      <c r="I20" s="12"/>
      <c r="K20" s="27" t="s">
        <v>129</v>
      </c>
      <c r="L20" s="10">
        <v>1</v>
      </c>
      <c r="M20" s="11">
        <v>1</v>
      </c>
      <c r="N20" s="12">
        <v>1</v>
      </c>
      <c r="O20" s="5">
        <f>AVERAGE(L20,M20,N20)</f>
        <v>1</v>
      </c>
      <c r="P20" s="5">
        <f>STDEV(L20,M20,N20)</f>
        <v>0</v>
      </c>
      <c r="Q20" s="11"/>
      <c r="R20" s="12"/>
    </row>
    <row r="21" spans="2:19" ht="14">
      <c r="B21" s="13" t="s">
        <v>290</v>
      </c>
      <c r="C21" s="5">
        <v>7.0371926073794917</v>
      </c>
      <c r="D21" s="5">
        <v>9.1261097269473979</v>
      </c>
      <c r="E21" s="11">
        <v>5.214589632</v>
      </c>
      <c r="F21" s="3">
        <f t="shared" ref="F21:F23" si="10">AVERAGE(C21,D21,E21)</f>
        <v>7.1259639887756299</v>
      </c>
      <c r="G21" s="3">
        <f t="shared" ref="G21:G23" si="11">STDEV(C21,D21,E21)</f>
        <v>1.9572704544621697</v>
      </c>
      <c r="H21" s="11">
        <f>TTEST(C20:E20,C21:E21,2,2)</f>
        <v>5.6130619585997334E-3</v>
      </c>
      <c r="I21" s="12" t="s">
        <v>295</v>
      </c>
      <c r="K21" s="27" t="s">
        <v>130</v>
      </c>
      <c r="L21" s="10">
        <v>2.69446715373138</v>
      </c>
      <c r="M21" s="11">
        <v>2.6207868077167276</v>
      </c>
      <c r="N21" s="12">
        <v>2.7038216660562555</v>
      </c>
      <c r="O21" s="5">
        <f t="shared" ref="O21:O22" si="12">AVERAGE(L21,M21,N21)</f>
        <v>2.6730252091681206</v>
      </c>
      <c r="P21" s="5">
        <f t="shared" ref="P21:P22" si="13">STDEV(L21,M21,N21)</f>
        <v>4.5480926385208689E-2</v>
      </c>
      <c r="Q21" s="11">
        <f>TTEST(L20:N20,L21:N21,2,2)</f>
        <v>3.6349891832427496E-7</v>
      </c>
      <c r="R21" s="12" t="s">
        <v>138</v>
      </c>
    </row>
    <row r="22" spans="2:19" ht="15" thickBot="1">
      <c r="B22" s="13" t="s">
        <v>292</v>
      </c>
      <c r="C22" s="5">
        <v>0.24316373685307152</v>
      </c>
      <c r="D22" s="5">
        <v>0.28817158669971571</v>
      </c>
      <c r="E22" s="11">
        <v>1.547896521</v>
      </c>
      <c r="F22" s="3">
        <f t="shared" si="10"/>
        <v>0.69307728151759573</v>
      </c>
      <c r="G22" s="3">
        <f t="shared" si="11"/>
        <v>0.7406371417765325</v>
      </c>
      <c r="H22" s="11">
        <f>TTEST(C21:E21,C22:E22,2,2)</f>
        <v>5.9884814144791102E-3</v>
      </c>
      <c r="I22" s="12" t="s">
        <v>295</v>
      </c>
      <c r="K22" s="31" t="s">
        <v>126</v>
      </c>
      <c r="L22" s="14">
        <v>1.0174796921026854</v>
      </c>
      <c r="M22" s="17">
        <v>1.3707828049797051</v>
      </c>
      <c r="N22" s="19">
        <v>1.2184102636751974</v>
      </c>
      <c r="O22" s="32">
        <f t="shared" si="12"/>
        <v>1.2022242535858627</v>
      </c>
      <c r="P22" s="32">
        <f t="shared" si="13"/>
        <v>0.17720683560209191</v>
      </c>
      <c r="Q22" s="17">
        <f>TTEST(L21:N21,L22:N22,2,2)</f>
        <v>1.5425454315061521E-4</v>
      </c>
      <c r="R22" s="33" t="s">
        <v>138</v>
      </c>
    </row>
    <row r="23" spans="2:19" ht="14">
      <c r="B23" s="13" t="s">
        <v>294</v>
      </c>
      <c r="C23" s="5">
        <v>0.27357342531518469</v>
      </c>
      <c r="D23" s="5">
        <v>0.23651441168139925</v>
      </c>
      <c r="E23" s="11">
        <v>1.6698564709999999</v>
      </c>
      <c r="F23" s="3">
        <f t="shared" si="10"/>
        <v>0.72664810266552793</v>
      </c>
      <c r="G23" s="3">
        <f t="shared" si="11"/>
        <v>0.81705254555322837</v>
      </c>
      <c r="H23" s="11">
        <f>TTEST(C21:E21,C23:E23,2,2)</f>
        <v>6.4015886773420962E-3</v>
      </c>
      <c r="I23" s="12" t="s">
        <v>295</v>
      </c>
    </row>
    <row r="24" spans="2:19" ht="15" thickBot="1">
      <c r="B24" s="13"/>
      <c r="C24" s="5"/>
      <c r="D24" s="5"/>
      <c r="E24" s="11"/>
      <c r="F24" s="3"/>
      <c r="G24" s="3"/>
      <c r="H24" s="11"/>
      <c r="I24" s="12"/>
    </row>
    <row r="25" spans="2:19">
      <c r="B25" s="13" t="s">
        <v>300</v>
      </c>
      <c r="C25" s="3"/>
      <c r="D25" s="3"/>
      <c r="E25" s="11"/>
      <c r="F25" s="3"/>
      <c r="G25" s="3"/>
      <c r="H25" s="11"/>
      <c r="I25" s="12"/>
      <c r="K25" s="159" t="s">
        <v>621</v>
      </c>
      <c r="L25" s="8"/>
      <c r="M25" s="8"/>
      <c r="N25" s="8"/>
      <c r="O25" s="8"/>
      <c r="P25" s="8"/>
      <c r="Q25" s="8"/>
      <c r="R25" s="8"/>
      <c r="S25" s="9"/>
    </row>
    <row r="26" spans="2:19" ht="15" thickBot="1">
      <c r="B26" s="13" t="s">
        <v>289</v>
      </c>
      <c r="C26" s="5">
        <v>1</v>
      </c>
      <c r="D26" s="5">
        <v>1</v>
      </c>
      <c r="E26" s="11">
        <v>1</v>
      </c>
      <c r="F26" s="3">
        <f>AVERAGE(C26,D26,E26)</f>
        <v>1</v>
      </c>
      <c r="G26" s="3">
        <f>STDEV(C26,D26,E26)</f>
        <v>0</v>
      </c>
      <c r="H26" s="11"/>
      <c r="I26" s="12"/>
      <c r="K26" s="10"/>
      <c r="L26" s="11"/>
      <c r="M26" s="11"/>
      <c r="N26" s="11"/>
      <c r="O26" s="11"/>
      <c r="P26" s="11"/>
      <c r="Q26" s="11"/>
      <c r="R26" s="11"/>
      <c r="S26" s="12"/>
    </row>
    <row r="27" spans="2:19" ht="14">
      <c r="B27" s="13" t="s">
        <v>290</v>
      </c>
      <c r="C27" s="5">
        <v>4.1843397591701201</v>
      </c>
      <c r="D27" s="5">
        <v>5.4264173097906792</v>
      </c>
      <c r="E27" s="11">
        <v>3.9587496510000002</v>
      </c>
      <c r="F27" s="3">
        <f t="shared" ref="F27:F29" si="14">AVERAGE(C27,D27,E27)</f>
        <v>4.5231689066535994</v>
      </c>
      <c r="G27" s="3">
        <f t="shared" ref="G27:G29" si="15">STDEV(C27,D27,E27)</f>
        <v>0.7903265037649434</v>
      </c>
      <c r="H27" s="11">
        <f>TTEST(C26:E26,C27:E27,2,2)</f>
        <v>1.5147212043435242E-3</v>
      </c>
      <c r="I27" s="12" t="s">
        <v>295</v>
      </c>
      <c r="K27" s="34" t="s">
        <v>391</v>
      </c>
      <c r="L27" s="8"/>
      <c r="M27" s="9"/>
      <c r="N27" s="34" t="s">
        <v>392</v>
      </c>
      <c r="O27" s="8"/>
      <c r="P27" s="9"/>
      <c r="Q27" s="34" t="s">
        <v>395</v>
      </c>
      <c r="R27" s="8"/>
      <c r="S27" s="9"/>
    </row>
    <row r="28" spans="2:19" ht="14">
      <c r="B28" s="13" t="s">
        <v>292</v>
      </c>
      <c r="C28" s="5">
        <v>3.4581489252314674</v>
      </c>
      <c r="D28" s="5">
        <v>4.0982272921311962</v>
      </c>
      <c r="E28" s="11">
        <v>2.825698745</v>
      </c>
      <c r="F28" s="3">
        <f t="shared" si="14"/>
        <v>3.4606916541208879</v>
      </c>
      <c r="G28" s="3">
        <f t="shared" si="15"/>
        <v>0.63626808415840763</v>
      </c>
      <c r="H28" s="11">
        <f>TTEST(C27:E27,C28:E28,2,2)</f>
        <v>0.14391883071031247</v>
      </c>
      <c r="I28" s="12" t="s">
        <v>301</v>
      </c>
      <c r="K28" s="10" t="s">
        <v>360</v>
      </c>
      <c r="L28" s="11" t="s">
        <v>361</v>
      </c>
      <c r="M28" s="12" t="s">
        <v>362</v>
      </c>
      <c r="N28" s="10" t="s">
        <v>360</v>
      </c>
      <c r="O28" s="11" t="s">
        <v>361</v>
      </c>
      <c r="P28" s="12" t="s">
        <v>362</v>
      </c>
      <c r="Q28" s="10" t="s">
        <v>360</v>
      </c>
      <c r="R28" s="11" t="s">
        <v>361</v>
      </c>
      <c r="S28" s="12" t="s">
        <v>362</v>
      </c>
    </row>
    <row r="29" spans="2:19" ht="14">
      <c r="B29" s="13" t="s">
        <v>294</v>
      </c>
      <c r="C29" s="5">
        <v>3.095129987084777</v>
      </c>
      <c r="D29" s="5">
        <v>2.6758551095722272</v>
      </c>
      <c r="E29" s="11">
        <v>2.47896523</v>
      </c>
      <c r="F29" s="3">
        <f t="shared" si="14"/>
        <v>2.7499834422190013</v>
      </c>
      <c r="G29" s="3">
        <f t="shared" si="15"/>
        <v>0.31469987169377539</v>
      </c>
      <c r="H29" s="11">
        <f>TTEST(C27:E27,C29:E29,2,2)</f>
        <v>2.2549491435406667E-2</v>
      </c>
      <c r="I29" s="12" t="s">
        <v>302</v>
      </c>
      <c r="K29" s="10">
        <v>1.132884</v>
      </c>
      <c r="L29" s="11">
        <v>1.2483310000000001</v>
      </c>
      <c r="M29" s="12">
        <v>0.46329399999999998</v>
      </c>
      <c r="N29" s="10">
        <v>1.3277650000000001</v>
      </c>
      <c r="O29" s="11">
        <v>6.1008069999999996</v>
      </c>
      <c r="P29" s="12">
        <v>1.5464929999999999</v>
      </c>
      <c r="Q29" s="10">
        <v>1.2328520000000001</v>
      </c>
      <c r="R29" s="11">
        <v>2.1316929999999998</v>
      </c>
      <c r="S29" s="12">
        <v>1.539007</v>
      </c>
    </row>
    <row r="30" spans="2:19" ht="14">
      <c r="B30" s="13"/>
      <c r="C30" s="5"/>
      <c r="D30" s="5"/>
      <c r="E30" s="11"/>
      <c r="F30" s="3"/>
      <c r="G30" s="3"/>
      <c r="H30" s="11"/>
      <c r="I30" s="12"/>
      <c r="K30" s="10">
        <v>1.1566879999999999</v>
      </c>
      <c r="L30" s="11">
        <v>2.196186</v>
      </c>
      <c r="M30" s="12">
        <v>2.0420240000000001</v>
      </c>
      <c r="N30" s="10">
        <v>1.5358099999999999</v>
      </c>
      <c r="O30" s="11">
        <v>6.7458489999999998</v>
      </c>
      <c r="P30" s="12">
        <v>1.247466</v>
      </c>
      <c r="Q30" s="10">
        <v>1.015366</v>
      </c>
      <c r="R30" s="11">
        <v>6.8780520000000003</v>
      </c>
      <c r="S30" s="12">
        <v>0.49209199999999997</v>
      </c>
    </row>
    <row r="31" spans="2:19">
      <c r="B31" s="13" t="s">
        <v>303</v>
      </c>
      <c r="C31" s="3"/>
      <c r="D31" s="3"/>
      <c r="E31" s="11"/>
      <c r="F31" s="3"/>
      <c r="G31" s="3"/>
      <c r="H31" s="11"/>
      <c r="I31" s="12"/>
      <c r="K31" s="10">
        <v>0.8675387</v>
      </c>
      <c r="L31" s="11">
        <v>6.0839150000000002</v>
      </c>
      <c r="M31" s="12">
        <v>1.777685</v>
      </c>
      <c r="N31" s="10">
        <v>0.62373279999999998</v>
      </c>
      <c r="O31" s="11">
        <v>2.3850180000000001</v>
      </c>
      <c r="P31" s="12">
        <v>1.309485</v>
      </c>
      <c r="Q31" s="10">
        <v>0.76418830000000004</v>
      </c>
      <c r="R31" s="11">
        <v>4.2486370000000004</v>
      </c>
      <c r="S31" s="12">
        <v>1.294146</v>
      </c>
    </row>
    <row r="32" spans="2:19" ht="14">
      <c r="B32" s="13" t="s">
        <v>289</v>
      </c>
      <c r="C32" s="5">
        <v>1</v>
      </c>
      <c r="D32" s="5">
        <v>1</v>
      </c>
      <c r="E32" s="11">
        <v>1</v>
      </c>
      <c r="F32" s="3">
        <f>AVERAGE(C32,D32,E32)</f>
        <v>1</v>
      </c>
      <c r="G32" s="3">
        <f>STDEV(C32,D32,E32)</f>
        <v>0</v>
      </c>
      <c r="H32" s="11"/>
      <c r="I32" s="12"/>
      <c r="K32" s="10">
        <v>0.78186960000000005</v>
      </c>
      <c r="L32" s="11">
        <v>1.542211</v>
      </c>
      <c r="M32" s="12">
        <v>1.333299</v>
      </c>
      <c r="N32" s="10">
        <v>0.81450750000000005</v>
      </c>
      <c r="O32" s="11">
        <v>2.9979990000000001</v>
      </c>
      <c r="P32" s="12">
        <v>0.68018540000000005</v>
      </c>
      <c r="Q32" s="10">
        <v>0.9408261</v>
      </c>
      <c r="R32" s="11">
        <v>1.517819</v>
      </c>
      <c r="S32" s="12">
        <v>1.571345</v>
      </c>
    </row>
    <row r="33" spans="2:19" ht="14">
      <c r="B33" s="13" t="s">
        <v>290</v>
      </c>
      <c r="C33" s="5">
        <v>1.2792282365044201</v>
      </c>
      <c r="D33" s="5">
        <v>1.3995858655951918</v>
      </c>
      <c r="E33" s="11">
        <v>1.47125693</v>
      </c>
      <c r="F33" s="3">
        <f t="shared" ref="F33:F35" si="16">AVERAGE(C33,D33,E33)</f>
        <v>1.3833570106998707</v>
      </c>
      <c r="G33" s="3">
        <f t="shared" ref="G33:G35" si="17">STDEV(C33,D33,E33)</f>
        <v>9.7037552420776191E-2</v>
      </c>
      <c r="H33" s="11">
        <f>TTEST(C32:E32,C33:E33,2,2)</f>
        <v>2.3868010288619853E-3</v>
      </c>
      <c r="I33" s="12" t="s">
        <v>295</v>
      </c>
      <c r="K33" s="10">
        <v>1.125059</v>
      </c>
      <c r="L33" s="11">
        <v>1.607702</v>
      </c>
      <c r="M33" s="12">
        <v>0.9760318</v>
      </c>
      <c r="N33" s="10">
        <v>0.96526699999999999</v>
      </c>
      <c r="O33" s="11">
        <v>2.6647500000000002</v>
      </c>
      <c r="P33" s="12">
        <v>0.88515379999999999</v>
      </c>
      <c r="Q33" s="10">
        <v>1.001387</v>
      </c>
      <c r="R33" s="11">
        <v>1.7254830000000001</v>
      </c>
      <c r="S33" s="12">
        <v>0.72799480000000005</v>
      </c>
    </row>
    <row r="34" spans="2:19" ht="14">
      <c r="B34" s="13" t="s">
        <v>292</v>
      </c>
      <c r="C34" s="5">
        <v>0.74483873156134905</v>
      </c>
      <c r="D34" s="5">
        <v>0.88270299629065063</v>
      </c>
      <c r="E34" s="11">
        <v>0.56985631999999997</v>
      </c>
      <c r="F34" s="3">
        <f t="shared" si="16"/>
        <v>0.73246601595066652</v>
      </c>
      <c r="G34" s="3">
        <f t="shared" si="17"/>
        <v>0.15678990332675749</v>
      </c>
      <c r="H34" s="11">
        <f>TTEST(C33:E33,C34:E34,2,2)</f>
        <v>3.6230958300368442E-3</v>
      </c>
      <c r="I34" s="12" t="s">
        <v>295</v>
      </c>
      <c r="K34" s="10"/>
      <c r="L34" s="11">
        <v>1.136817</v>
      </c>
      <c r="M34" s="12">
        <v>0.28817160000000003</v>
      </c>
      <c r="N34" s="10"/>
      <c r="O34" s="11">
        <v>1.2388490000000001</v>
      </c>
      <c r="P34" s="12">
        <v>2.5122849999999999</v>
      </c>
      <c r="Q34" s="10"/>
      <c r="R34" s="11">
        <v>0.73560340000000002</v>
      </c>
      <c r="S34" s="12">
        <v>0.4575496</v>
      </c>
    </row>
    <row r="35" spans="2:19" ht="14">
      <c r="B35" s="13" t="s">
        <v>294</v>
      </c>
      <c r="C35" s="5">
        <v>0.41899356733397253</v>
      </c>
      <c r="D35" s="5">
        <v>0.36223553863871888</v>
      </c>
      <c r="E35" s="11">
        <v>0.54785214000000004</v>
      </c>
      <c r="F35" s="3">
        <f t="shared" si="16"/>
        <v>0.44302708199089719</v>
      </c>
      <c r="G35" s="3">
        <f t="shared" si="17"/>
        <v>9.5113553425900443E-2</v>
      </c>
      <c r="H35" s="11">
        <f>TTEST(C33:E33,C35:E35,2,2)</f>
        <v>2.7765067149344543E-4</v>
      </c>
      <c r="I35" s="12" t="s">
        <v>304</v>
      </c>
      <c r="K35" s="10"/>
      <c r="L35" s="11">
        <v>2.887858</v>
      </c>
      <c r="M35" s="12">
        <v>1.283426</v>
      </c>
      <c r="N35" s="10"/>
      <c r="O35" s="11">
        <v>4.5127290000000002</v>
      </c>
      <c r="P35" s="12">
        <v>1.9171990000000001</v>
      </c>
      <c r="Q35" s="10"/>
      <c r="R35" s="11">
        <v>6.7131970000000001</v>
      </c>
      <c r="S35" s="12">
        <v>1.7254830000000001</v>
      </c>
    </row>
    <row r="36" spans="2:19">
      <c r="B36" s="10"/>
      <c r="C36" s="11"/>
      <c r="D36" s="11"/>
      <c r="E36" s="11"/>
      <c r="F36" s="11"/>
      <c r="G36" s="11"/>
      <c r="H36" s="11"/>
      <c r="I36" s="12"/>
      <c r="K36" s="10"/>
      <c r="L36" s="11">
        <v>1.4896769999999999</v>
      </c>
      <c r="M36" s="12">
        <v>0.88270300000000002</v>
      </c>
      <c r="N36" s="10"/>
      <c r="O36" s="11">
        <v>2.9059300000000001</v>
      </c>
      <c r="P36" s="12">
        <v>4.1959569999999999</v>
      </c>
      <c r="Q36" s="10"/>
      <c r="R36" s="11">
        <v>1.1867369999999999</v>
      </c>
      <c r="S36" s="12">
        <v>1.7617389999999999</v>
      </c>
    </row>
    <row r="37" spans="2:19">
      <c r="B37" s="13" t="s">
        <v>305</v>
      </c>
      <c r="C37" s="3"/>
      <c r="D37" s="3"/>
      <c r="E37" s="11"/>
      <c r="F37" s="3"/>
      <c r="G37" s="3"/>
      <c r="H37" s="11"/>
      <c r="I37" s="12"/>
      <c r="K37" s="10"/>
      <c r="L37" s="11">
        <v>2.838247</v>
      </c>
      <c r="M37" s="12">
        <v>0.76048939999999998</v>
      </c>
      <c r="N37" s="10"/>
      <c r="O37" s="11">
        <v>2.1494979999999999</v>
      </c>
      <c r="P37" s="12">
        <v>2.3359350000000001</v>
      </c>
      <c r="Q37" s="10"/>
      <c r="R37" s="11">
        <v>2.9424139999999999</v>
      </c>
      <c r="S37" s="12">
        <v>1.022429</v>
      </c>
    </row>
    <row r="38" spans="2:19" ht="14">
      <c r="B38" s="13" t="s">
        <v>289</v>
      </c>
      <c r="C38" s="5">
        <v>1</v>
      </c>
      <c r="D38" s="5">
        <v>1</v>
      </c>
      <c r="E38" s="11">
        <v>1</v>
      </c>
      <c r="F38" s="3">
        <f>AVERAGE(C38,D38,E38)</f>
        <v>1</v>
      </c>
      <c r="G38" s="3">
        <f>STDEV(C38,D38,E38)</f>
        <v>0</v>
      </c>
      <c r="H38" s="11"/>
      <c r="I38" s="12"/>
      <c r="K38" s="10"/>
      <c r="L38" s="11"/>
      <c r="M38" s="12"/>
      <c r="N38" s="10"/>
      <c r="O38" s="11"/>
      <c r="P38" s="12"/>
      <c r="Q38" s="10"/>
      <c r="R38" s="11"/>
      <c r="S38" s="12"/>
    </row>
    <row r="39" spans="2:19" ht="14">
      <c r="B39" s="13" t="s">
        <v>290</v>
      </c>
      <c r="C39" s="5">
        <v>5.4076433321124986</v>
      </c>
      <c r="D39" s="5">
        <v>7.0128457705282736</v>
      </c>
      <c r="E39" s="11">
        <v>4.1236581450000003</v>
      </c>
      <c r="F39" s="3">
        <f t="shared" ref="F39:F41" si="18">AVERAGE(C39,D39,E39)</f>
        <v>5.5147157492135905</v>
      </c>
      <c r="G39" s="3">
        <f t="shared" ref="G39:G41" si="19">STDEV(C39,D39,E39)</f>
        <v>1.4475668070090353</v>
      </c>
      <c r="H39" s="11">
        <f>TTEST(C38:E38,C39:E39,2,2)</f>
        <v>5.6847337218878117E-3</v>
      </c>
      <c r="I39" s="12" t="s">
        <v>295</v>
      </c>
      <c r="K39" s="10" t="s">
        <v>394</v>
      </c>
      <c r="L39" s="11">
        <f>TTEST(K29:K33,L29:L37,2,2)</f>
        <v>8.5413336238140222E-2</v>
      </c>
      <c r="M39" s="12">
        <f>TTEST(L29:L37,M29:M37,2,2)</f>
        <v>3.7636098242743436E-2</v>
      </c>
      <c r="N39" s="10" t="s">
        <v>394</v>
      </c>
      <c r="O39" s="11">
        <f>TTEST(N29:N33,O29:O37,2,2)</f>
        <v>1.384819382512765E-2</v>
      </c>
      <c r="P39" s="12">
        <f>TTEST(O29:O37,P29:P37,2,2)</f>
        <v>3.2898876389768905E-2</v>
      </c>
      <c r="Q39" s="10" t="s">
        <v>394</v>
      </c>
      <c r="R39" s="11">
        <f>TTEST(Q29:Q33,R29:R37,2,2)</f>
        <v>6.7704032032958744E-2</v>
      </c>
      <c r="S39" s="12">
        <f>TTEST(R29:R37,S29:S37,2,2)</f>
        <v>2.6339208407086125E-2</v>
      </c>
    </row>
    <row r="40" spans="2:19" ht="15" thickBot="1">
      <c r="B40" s="13" t="s">
        <v>292</v>
      </c>
      <c r="C40" s="5">
        <v>1.3995858655951954</v>
      </c>
      <c r="D40" s="5">
        <v>1.6586390916288798</v>
      </c>
      <c r="E40" s="11">
        <v>2.12546985</v>
      </c>
      <c r="F40" s="3">
        <f t="shared" si="18"/>
        <v>1.7278982690746918</v>
      </c>
      <c r="G40" s="3">
        <f t="shared" si="19"/>
        <v>0.36786480526030385</v>
      </c>
      <c r="H40" s="11">
        <f>TTEST(C39:E39,C40:E40,2,2)</f>
        <v>1.1769373357221589E-2</v>
      </c>
      <c r="I40" s="12" t="s">
        <v>302</v>
      </c>
      <c r="K40" s="14"/>
      <c r="L40" s="17" t="s">
        <v>396</v>
      </c>
      <c r="M40" s="19" t="s">
        <v>388</v>
      </c>
      <c r="N40" s="14"/>
      <c r="O40" s="17" t="s">
        <v>393</v>
      </c>
      <c r="P40" s="19" t="s">
        <v>388</v>
      </c>
      <c r="Q40" s="14"/>
      <c r="R40" s="17" t="s">
        <v>396</v>
      </c>
      <c r="S40" s="19" t="s">
        <v>224</v>
      </c>
    </row>
    <row r="41" spans="2:19" ht="15" thickBot="1">
      <c r="B41" s="14" t="s">
        <v>294</v>
      </c>
      <c r="C41" s="15">
        <v>0.92980494261316149</v>
      </c>
      <c r="D41" s="16">
        <v>0.80385099074315269</v>
      </c>
      <c r="E41" s="17">
        <v>1.6859745100000001</v>
      </c>
      <c r="F41" s="18">
        <f t="shared" si="18"/>
        <v>1.1398768144521048</v>
      </c>
      <c r="G41" s="18">
        <f t="shared" si="19"/>
        <v>0.4771091272549291</v>
      </c>
      <c r="H41" s="17">
        <f>TTEST(C39:E39,C41:E41,2,2)</f>
        <v>7.6431554686661679E-3</v>
      </c>
      <c r="I41" s="19" t="s">
        <v>295</v>
      </c>
      <c r="K41" s="10"/>
      <c r="L41" s="11"/>
      <c r="M41" s="11"/>
      <c r="N41" s="11"/>
      <c r="O41" s="11"/>
      <c r="P41" s="11"/>
      <c r="Q41" s="11"/>
      <c r="R41" s="11"/>
      <c r="S41" s="12"/>
    </row>
    <row r="42" spans="2:19">
      <c r="K42" s="34" t="s">
        <v>225</v>
      </c>
      <c r="L42" s="8"/>
      <c r="M42" s="9"/>
      <c r="N42" s="34" t="s">
        <v>226</v>
      </c>
      <c r="O42" s="8"/>
      <c r="P42" s="9"/>
      <c r="Q42" s="11"/>
      <c r="R42" s="11"/>
      <c r="S42" s="12"/>
    </row>
    <row r="43" spans="2:19">
      <c r="K43" s="10" t="s">
        <v>360</v>
      </c>
      <c r="L43" s="11" t="s">
        <v>361</v>
      </c>
      <c r="M43" s="12" t="s">
        <v>362</v>
      </c>
      <c r="N43" s="10" t="s">
        <v>360</v>
      </c>
      <c r="O43" s="11" t="s">
        <v>361</v>
      </c>
      <c r="P43" s="12" t="s">
        <v>362</v>
      </c>
      <c r="Q43" s="11"/>
      <c r="R43" s="11"/>
      <c r="S43" s="12"/>
    </row>
    <row r="44" spans="2:19">
      <c r="K44" s="10">
        <v>1.1471070000000001</v>
      </c>
      <c r="L44" s="11">
        <v>2.2237580000000001</v>
      </c>
      <c r="M44" s="12">
        <v>0.76471809999999996</v>
      </c>
      <c r="N44" s="10">
        <v>1.78881</v>
      </c>
      <c r="O44" s="11">
        <v>1.097332</v>
      </c>
      <c r="P44" s="12">
        <v>0.56604949999999998</v>
      </c>
      <c r="Q44" s="11"/>
      <c r="R44" s="11"/>
      <c r="S44" s="12"/>
    </row>
    <row r="45" spans="2:19">
      <c r="K45" s="10">
        <v>0.68207390000000001</v>
      </c>
      <c r="L45" s="11">
        <v>1.427014</v>
      </c>
      <c r="M45" s="12">
        <v>0.88148020000000005</v>
      </c>
      <c r="N45" s="10">
        <v>0.59625439999999996</v>
      </c>
      <c r="O45" s="11">
        <v>5.2379420000000003</v>
      </c>
      <c r="P45" s="12">
        <v>0.34009270000000003</v>
      </c>
      <c r="Q45" s="11"/>
      <c r="R45" s="11"/>
      <c r="S45" s="12"/>
    </row>
    <row r="46" spans="2:19">
      <c r="K46" s="10">
        <v>0.95131829999999995</v>
      </c>
      <c r="L46" s="11">
        <v>3.625048</v>
      </c>
      <c r="M46" s="12">
        <v>0.67971409999999999</v>
      </c>
      <c r="N46" s="10">
        <v>1.097332</v>
      </c>
      <c r="O46" s="11">
        <v>3.082284</v>
      </c>
      <c r="P46" s="12">
        <v>0.83740650000000005</v>
      </c>
      <c r="Q46" s="11"/>
      <c r="R46" s="11"/>
      <c r="S46" s="12"/>
    </row>
    <row r="47" spans="2:19">
      <c r="K47" s="10">
        <v>0.90000190000000002</v>
      </c>
      <c r="L47" s="11">
        <v>1.3500380000000001</v>
      </c>
      <c r="M47" s="12">
        <v>1.3784050000000001</v>
      </c>
      <c r="N47" s="10">
        <v>0.66850019999999999</v>
      </c>
      <c r="O47" s="11">
        <v>1.910566</v>
      </c>
      <c r="P47" s="12">
        <v>0.88822679999999998</v>
      </c>
      <c r="Q47" s="11"/>
      <c r="R47" s="11"/>
      <c r="S47" s="12"/>
    </row>
    <row r="48" spans="2:19">
      <c r="K48" s="10">
        <v>1.4927779999999999</v>
      </c>
      <c r="L48" s="11">
        <v>1.1391830000000001</v>
      </c>
      <c r="M48" s="12">
        <v>0.27990320000000002</v>
      </c>
      <c r="N48" s="10">
        <v>1.2780990000000001</v>
      </c>
      <c r="O48" s="11">
        <v>1.337</v>
      </c>
      <c r="P48" s="12">
        <v>0.53551539999999997</v>
      </c>
      <c r="Q48" s="11"/>
      <c r="R48" s="11"/>
      <c r="S48" s="12"/>
    </row>
    <row r="49" spans="2:35">
      <c r="K49" s="10"/>
      <c r="L49" s="11">
        <v>1.204137</v>
      </c>
      <c r="M49" s="12">
        <v>0.1287818</v>
      </c>
      <c r="N49" s="10"/>
      <c r="O49" s="11">
        <v>1.1088009999999999</v>
      </c>
      <c r="P49" s="12">
        <v>1.739895</v>
      </c>
      <c r="Q49" s="11"/>
      <c r="R49" s="11"/>
      <c r="S49" s="12"/>
    </row>
    <row r="50" spans="2:35">
      <c r="K50" s="10"/>
      <c r="L50" s="11">
        <v>2.3916400000000002</v>
      </c>
      <c r="M50" s="12">
        <v>1.529436</v>
      </c>
      <c r="N50" s="10"/>
      <c r="O50" s="11">
        <v>5.7717150000000004</v>
      </c>
      <c r="P50" s="12">
        <v>1.7580789999999999</v>
      </c>
      <c r="Q50" s="11"/>
      <c r="R50" s="11"/>
      <c r="S50" s="12"/>
    </row>
    <row r="51" spans="2:35">
      <c r="K51" s="10"/>
      <c r="L51" s="11">
        <v>2.3587129999999998</v>
      </c>
      <c r="M51" s="12">
        <v>1.529436</v>
      </c>
      <c r="N51" s="10"/>
      <c r="O51" s="11">
        <v>0.86393819999999999</v>
      </c>
      <c r="P51" s="12">
        <v>0.81168960000000001</v>
      </c>
      <c r="Q51" s="11"/>
      <c r="R51" s="11"/>
      <c r="S51" s="12"/>
    </row>
    <row r="52" spans="2:35">
      <c r="K52" s="10"/>
      <c r="L52" s="11">
        <v>2.2548010000000001</v>
      </c>
      <c r="M52" s="12">
        <v>1.308578</v>
      </c>
      <c r="N52" s="10"/>
      <c r="O52" s="11">
        <v>1.020305</v>
      </c>
      <c r="P52" s="12">
        <v>0.88822679999999998</v>
      </c>
      <c r="Q52" s="11"/>
      <c r="R52" s="11"/>
      <c r="S52" s="12"/>
    </row>
    <row r="53" spans="2:35">
      <c r="K53" s="10"/>
      <c r="L53" s="11"/>
      <c r="M53" s="12"/>
      <c r="N53" s="10"/>
      <c r="O53" s="11"/>
      <c r="P53" s="12"/>
      <c r="Q53" s="11"/>
      <c r="R53" s="11"/>
      <c r="S53" s="12"/>
    </row>
    <row r="54" spans="2:35">
      <c r="K54" s="10" t="s">
        <v>394</v>
      </c>
      <c r="L54" s="11">
        <f>TTEST(K44:K48,L44:L52,2,2)</f>
        <v>2.5898154710151642E-2</v>
      </c>
      <c r="M54" s="12">
        <f>TTEST(L44:L52,M44:M52,2,2)</f>
        <v>4.5715442250296714E-3</v>
      </c>
      <c r="N54" s="10" t="s">
        <v>394</v>
      </c>
      <c r="O54" s="11">
        <f>TTEST(N44:N48,O44:O52,2,2)</f>
        <v>0.16649174572333275</v>
      </c>
      <c r="P54" s="12">
        <f>TTEST(O44:O52,P44:P52,2,2)</f>
        <v>4.1503487243425084E-2</v>
      </c>
      <c r="Q54" s="11"/>
      <c r="R54" s="11"/>
      <c r="S54" s="12"/>
    </row>
    <row r="55" spans="2:35" ht="14" thickBot="1">
      <c r="K55" s="14"/>
      <c r="L55" s="17" t="s">
        <v>224</v>
      </c>
      <c r="M55" s="19" t="s">
        <v>228</v>
      </c>
      <c r="N55" s="14"/>
      <c r="O55" s="17" t="s">
        <v>396</v>
      </c>
      <c r="P55" s="19" t="s">
        <v>388</v>
      </c>
      <c r="Q55" s="17"/>
      <c r="R55" s="17"/>
      <c r="S55" s="19"/>
    </row>
    <row r="60" spans="2:35">
      <c r="B60" s="245"/>
      <c r="C60" s="245"/>
      <c r="D60" s="245"/>
      <c r="E60" s="245"/>
      <c r="F60" s="245"/>
      <c r="G60" s="245"/>
      <c r="H60" s="245"/>
      <c r="I60" s="245"/>
      <c r="J60" s="245"/>
      <c r="T60" s="245"/>
      <c r="U60" s="245"/>
      <c r="V60" s="245"/>
      <c r="W60" s="245"/>
      <c r="X60" s="245"/>
      <c r="Y60" s="245"/>
      <c r="Z60" s="245"/>
      <c r="AA60" s="245"/>
      <c r="AB60" s="245"/>
      <c r="AC60" s="245"/>
      <c r="AD60" s="245"/>
      <c r="AE60" s="245"/>
      <c r="AF60" s="245"/>
      <c r="AG60" s="245"/>
      <c r="AH60" s="245"/>
      <c r="AI60" s="245"/>
    </row>
    <row r="61" spans="2:35">
      <c r="B61" s="245"/>
      <c r="C61" s="245"/>
      <c r="D61" s="245"/>
      <c r="E61" s="245"/>
      <c r="F61" s="245"/>
      <c r="G61" s="245"/>
      <c r="H61" s="245"/>
      <c r="I61" s="245"/>
      <c r="J61" s="245"/>
      <c r="T61" s="245"/>
      <c r="U61" s="245"/>
      <c r="V61" s="245"/>
      <c r="W61" s="245"/>
      <c r="X61" s="245"/>
      <c r="Y61" s="245"/>
      <c r="Z61" s="245"/>
      <c r="AA61" s="245"/>
      <c r="AB61" s="245"/>
      <c r="AC61" s="245"/>
      <c r="AD61" s="245"/>
      <c r="AE61" s="245"/>
      <c r="AF61" s="245"/>
      <c r="AG61" s="245"/>
      <c r="AH61" s="245"/>
      <c r="AI61" s="245"/>
    </row>
    <row r="62" spans="2:35">
      <c r="B62" s="245"/>
      <c r="C62" s="245"/>
      <c r="D62" s="245"/>
      <c r="E62" s="245"/>
      <c r="F62" s="245"/>
      <c r="G62" s="245"/>
      <c r="H62" s="245"/>
      <c r="I62" s="245"/>
      <c r="J62" s="245"/>
      <c r="T62" s="245"/>
      <c r="U62" s="245"/>
      <c r="V62" s="245"/>
      <c r="W62" s="245"/>
      <c r="X62" s="245"/>
      <c r="Y62" s="245"/>
      <c r="Z62" s="245"/>
      <c r="AA62" s="245"/>
      <c r="AB62" s="245"/>
      <c r="AC62" s="245"/>
      <c r="AD62" s="245"/>
      <c r="AE62" s="245"/>
      <c r="AF62" s="245"/>
      <c r="AG62" s="245"/>
      <c r="AH62" s="245"/>
      <c r="AI62" s="245"/>
    </row>
    <row r="63" spans="2:35">
      <c r="B63" s="245"/>
      <c r="C63" s="245"/>
      <c r="D63" s="245"/>
      <c r="E63" s="245"/>
      <c r="F63" s="245"/>
      <c r="G63" s="245"/>
      <c r="H63" s="245"/>
      <c r="I63" s="245"/>
      <c r="J63" s="245"/>
      <c r="T63" s="245"/>
      <c r="U63" s="245"/>
      <c r="V63" s="245"/>
      <c r="W63" s="245"/>
      <c r="X63" s="245"/>
      <c r="Y63" s="245"/>
      <c r="Z63" s="245"/>
      <c r="AA63" s="245"/>
      <c r="AB63" s="245"/>
      <c r="AC63" s="245"/>
      <c r="AD63" s="245"/>
      <c r="AE63" s="245"/>
      <c r="AF63" s="245"/>
      <c r="AG63" s="245"/>
      <c r="AH63" s="245"/>
      <c r="AI63" s="245"/>
    </row>
    <row r="65" spans="2:5">
      <c r="B65" s="245"/>
      <c r="C65" s="245"/>
      <c r="D65" s="245"/>
      <c r="E65" s="245"/>
    </row>
    <row r="66" spans="2:5">
      <c r="B66" s="245"/>
      <c r="C66" s="245"/>
      <c r="D66" s="245"/>
      <c r="E66" s="245"/>
    </row>
    <row r="67" spans="2:5">
      <c r="B67" s="245"/>
      <c r="C67" s="245"/>
      <c r="D67" s="245"/>
      <c r="E67" s="245"/>
    </row>
    <row r="68" spans="2:5">
      <c r="B68" s="245"/>
      <c r="C68" s="245"/>
      <c r="D68" s="245"/>
      <c r="E68" s="245"/>
    </row>
    <row r="69" spans="2:5">
      <c r="B69" s="245"/>
      <c r="C69" s="245"/>
      <c r="D69" s="245"/>
      <c r="E69" s="245"/>
    </row>
    <row r="70" spans="2:5">
      <c r="B70" s="245"/>
      <c r="C70" s="245"/>
      <c r="D70" s="245"/>
      <c r="E70" s="245"/>
    </row>
    <row r="71" spans="2:5">
      <c r="B71" s="245"/>
      <c r="C71" s="245"/>
      <c r="D71" s="245"/>
      <c r="E71" s="245"/>
    </row>
    <row r="72" spans="2:5">
      <c r="B72" s="245"/>
      <c r="C72" s="245"/>
      <c r="D72" s="245"/>
      <c r="E72" s="245"/>
    </row>
    <row r="73" spans="2:5">
      <c r="B73" s="245"/>
      <c r="C73" s="245"/>
      <c r="D73" s="245"/>
      <c r="E73" s="245"/>
    </row>
    <row r="74" spans="2:5">
      <c r="B74" s="245"/>
      <c r="C74" s="245"/>
      <c r="D74" s="245"/>
      <c r="E74" s="245"/>
    </row>
    <row r="75" spans="2:5">
      <c r="B75" s="245"/>
      <c r="C75" s="245"/>
      <c r="D75" s="245"/>
      <c r="E75" s="245"/>
    </row>
    <row r="76" spans="2:5">
      <c r="B76" s="245"/>
      <c r="C76" s="245"/>
      <c r="D76" s="245"/>
      <c r="E76" s="245"/>
    </row>
    <row r="77" spans="2:5">
      <c r="B77" s="245"/>
      <c r="C77" s="245"/>
      <c r="D77" s="245"/>
      <c r="E77" s="245"/>
    </row>
    <row r="78" spans="2:5">
      <c r="B78" s="245"/>
      <c r="C78" s="245"/>
      <c r="D78" s="245"/>
      <c r="E78" s="245"/>
    </row>
    <row r="79" spans="2:5">
      <c r="B79" s="245"/>
      <c r="C79" s="245"/>
      <c r="D79" s="245"/>
      <c r="E79" s="245"/>
    </row>
    <row r="80" spans="2:5">
      <c r="B80" s="245"/>
      <c r="C80" s="245"/>
      <c r="D80" s="245"/>
      <c r="E80" s="245"/>
    </row>
    <row r="81" spans="2:23">
      <c r="B81" s="245"/>
      <c r="C81" s="245"/>
      <c r="D81" s="245"/>
      <c r="E81" s="245"/>
    </row>
    <row r="82" spans="2:23">
      <c r="B82" s="245"/>
      <c r="C82" s="245"/>
      <c r="D82" s="245"/>
      <c r="E82" s="245"/>
    </row>
    <row r="83" spans="2:23">
      <c r="B83" s="245"/>
      <c r="C83" s="245"/>
      <c r="D83" s="245"/>
      <c r="E83" s="245"/>
    </row>
    <row r="84" spans="2:23">
      <c r="B84" s="245"/>
      <c r="C84" s="245"/>
      <c r="D84" s="245"/>
      <c r="E84" s="245"/>
    </row>
    <row r="85" spans="2:23">
      <c r="B85" s="245"/>
      <c r="C85" s="245"/>
      <c r="D85" s="245"/>
      <c r="E85" s="245"/>
    </row>
    <row r="86" spans="2:23">
      <c r="B86" s="245"/>
      <c r="C86" s="245"/>
      <c r="D86" s="245"/>
      <c r="E86" s="245"/>
      <c r="U86" s="245"/>
      <c r="V86" s="245"/>
      <c r="W86" s="245"/>
    </row>
    <row r="87" spans="2:23">
      <c r="B87" s="245"/>
      <c r="C87" s="245"/>
      <c r="D87" s="245"/>
      <c r="E87" s="245"/>
    </row>
    <row r="88" spans="2:23">
      <c r="U88" s="245"/>
    </row>
    <row r="89" spans="2:23">
      <c r="U89" s="245"/>
    </row>
    <row r="90" spans="2:23">
      <c r="B90" s="245"/>
      <c r="C90" s="245"/>
      <c r="D90" s="245"/>
      <c r="E90" s="245"/>
      <c r="U90" s="245"/>
    </row>
    <row r="91" spans="2:23">
      <c r="B91" s="245"/>
      <c r="C91" s="245"/>
      <c r="D91" s="245"/>
      <c r="E91" s="245"/>
    </row>
    <row r="92" spans="2:23">
      <c r="B92" s="245"/>
      <c r="C92" s="245"/>
      <c r="D92" s="245"/>
      <c r="E92" s="245"/>
    </row>
    <row r="93" spans="2:23">
      <c r="B93" s="245"/>
      <c r="C93" s="245"/>
      <c r="D93" s="245"/>
      <c r="E93" s="245"/>
    </row>
    <row r="94" spans="2:23">
      <c r="B94" s="245"/>
      <c r="C94" s="245"/>
      <c r="D94" s="245"/>
      <c r="E94" s="245"/>
    </row>
    <row r="95" spans="2:23">
      <c r="B95" s="245"/>
      <c r="C95" s="245"/>
      <c r="D95" s="245"/>
      <c r="E95" s="245"/>
    </row>
    <row r="96" spans="2:23">
      <c r="B96" s="245"/>
      <c r="C96" s="245"/>
      <c r="D96" s="245"/>
      <c r="E96" s="245"/>
    </row>
    <row r="97" spans="2:5">
      <c r="B97" s="245"/>
      <c r="C97" s="245"/>
      <c r="D97" s="245"/>
      <c r="E97" s="245"/>
    </row>
    <row r="98" spans="2:5">
      <c r="B98" s="245"/>
      <c r="C98" s="245"/>
      <c r="D98" s="245"/>
      <c r="E98" s="245"/>
    </row>
    <row r="99" spans="2:5">
      <c r="B99" s="245"/>
      <c r="C99" s="245"/>
      <c r="D99" s="245"/>
      <c r="E99" s="245"/>
    </row>
    <row r="100" spans="2:5">
      <c r="B100" s="245"/>
      <c r="C100" s="245"/>
      <c r="D100" s="245"/>
      <c r="E100" s="245"/>
    </row>
  </sheetData>
  <phoneticPr fontId="1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zoomScale="75" zoomScaleNormal="75" zoomScalePageLayoutView="75" workbookViewId="0">
      <selection activeCell="E48" sqref="E48"/>
    </sheetView>
  </sheetViews>
  <sheetFormatPr baseColWidth="10" defaultRowHeight="13" x14ac:dyDescent="0"/>
  <cols>
    <col min="1" max="1" width="13.42578125" bestFit="1" customWidth="1"/>
    <col min="8" max="8" width="12.28515625" bestFit="1" customWidth="1"/>
    <col min="15" max="15" width="12.28515625" bestFit="1" customWidth="1"/>
    <col min="18" max="18" width="17.42578125" bestFit="1" customWidth="1"/>
    <col min="25" max="25" width="12.28515625" bestFit="1" customWidth="1"/>
  </cols>
  <sheetData>
    <row r="1" spans="1:26" ht="14" thickBot="1"/>
    <row r="2" spans="1:26">
      <c r="A2" s="7" t="s">
        <v>340</v>
      </c>
      <c r="B2" s="8"/>
      <c r="C2" s="8"/>
      <c r="D2" s="8"/>
      <c r="E2" s="8"/>
      <c r="F2" s="8"/>
      <c r="G2" s="8"/>
      <c r="H2" s="8"/>
      <c r="I2" s="8"/>
      <c r="J2" s="8"/>
      <c r="K2" s="9"/>
      <c r="M2" s="7" t="s">
        <v>357</v>
      </c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9"/>
    </row>
    <row r="3" spans="1:26">
      <c r="A3" s="10"/>
      <c r="B3" s="11"/>
      <c r="C3" s="11"/>
      <c r="D3" s="11"/>
      <c r="E3" s="11"/>
      <c r="F3" s="11"/>
      <c r="G3" s="11"/>
      <c r="H3" s="11"/>
      <c r="I3" s="11"/>
      <c r="J3" s="11"/>
      <c r="K3" s="12"/>
      <c r="M3" s="10"/>
      <c r="N3" s="43"/>
      <c r="O3" s="23"/>
      <c r="P3" s="23"/>
      <c r="Q3" s="11"/>
      <c r="R3" s="11"/>
      <c r="S3" s="11"/>
      <c r="T3" s="11"/>
      <c r="U3" s="11"/>
      <c r="V3" s="11"/>
      <c r="W3" s="11"/>
      <c r="X3" s="11"/>
      <c r="Y3" s="11"/>
      <c r="Z3" s="12"/>
    </row>
    <row r="4" spans="1:26">
      <c r="A4" s="36" t="s">
        <v>331</v>
      </c>
      <c r="B4" s="11"/>
      <c r="C4" s="11"/>
      <c r="D4" s="11"/>
      <c r="E4" s="11"/>
      <c r="F4" s="11"/>
      <c r="G4" s="11"/>
      <c r="H4" s="11"/>
      <c r="I4" s="11"/>
      <c r="J4" s="11"/>
      <c r="K4" s="12"/>
      <c r="M4" s="36" t="s">
        <v>345</v>
      </c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2"/>
    </row>
    <row r="5" spans="1:26">
      <c r="A5" s="10"/>
      <c r="B5" s="11"/>
      <c r="C5" s="11"/>
      <c r="D5" s="11"/>
      <c r="E5" s="11"/>
      <c r="F5" s="11"/>
      <c r="G5" s="11"/>
      <c r="H5" s="11"/>
      <c r="I5" s="11"/>
      <c r="J5" s="11"/>
      <c r="K5" s="12"/>
      <c r="M5" s="10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2"/>
    </row>
    <row r="6" spans="1:26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2"/>
      <c r="M6" s="155" t="s">
        <v>401</v>
      </c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2"/>
    </row>
    <row r="7" spans="1:26">
      <c r="A7" s="10"/>
      <c r="B7" s="4" t="s">
        <v>461</v>
      </c>
      <c r="C7" s="4" t="s">
        <v>462</v>
      </c>
      <c r="D7" s="4" t="s">
        <v>463</v>
      </c>
      <c r="E7" s="4" t="s">
        <v>464</v>
      </c>
      <c r="F7" s="4" t="s">
        <v>465</v>
      </c>
      <c r="G7" s="4" t="s">
        <v>466</v>
      </c>
      <c r="H7" s="20" t="s">
        <v>319</v>
      </c>
      <c r="I7" s="20" t="s">
        <v>320</v>
      </c>
      <c r="J7" s="20" t="s">
        <v>321</v>
      </c>
      <c r="K7" s="12"/>
      <c r="M7" s="10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2"/>
    </row>
    <row r="8" spans="1:26">
      <c r="A8" s="10"/>
      <c r="B8" s="11">
        <v>57.358499999999999</v>
      </c>
      <c r="C8" s="35">
        <v>55.235999999999997</v>
      </c>
      <c r="D8" s="23">
        <v>68.317999999999998</v>
      </c>
      <c r="E8" s="23">
        <v>66.388000000000005</v>
      </c>
      <c r="F8" s="11">
        <v>53.152000000000001</v>
      </c>
      <c r="G8" s="11">
        <v>58.878</v>
      </c>
      <c r="H8" s="11">
        <f>AVERAGE(B8:G8)</f>
        <v>59.888416666666664</v>
      </c>
      <c r="I8" s="11">
        <f>STDEV(B8:H8)</f>
        <v>5.5938682085585665</v>
      </c>
      <c r="J8" s="11"/>
      <c r="K8" s="12"/>
      <c r="M8" s="10"/>
      <c r="N8" s="40" t="s">
        <v>335</v>
      </c>
      <c r="O8" s="40" t="s">
        <v>341</v>
      </c>
      <c r="P8" s="40" t="s">
        <v>338</v>
      </c>
      <c r="Q8" s="11"/>
      <c r="R8" s="11"/>
      <c r="S8" s="11"/>
      <c r="T8" s="11"/>
      <c r="U8" s="11"/>
      <c r="V8" s="11"/>
      <c r="W8" s="11"/>
      <c r="X8" s="11"/>
      <c r="Y8" s="11"/>
      <c r="Z8" s="12"/>
    </row>
    <row r="9" spans="1:26">
      <c r="A9" s="10"/>
      <c r="B9" s="11">
        <v>23.734749999999998</v>
      </c>
      <c r="C9" s="35">
        <v>22.213999999999999</v>
      </c>
      <c r="D9" s="23">
        <v>31.806000000000001</v>
      </c>
      <c r="E9" s="23">
        <v>24.856999999999999</v>
      </c>
      <c r="F9" s="11">
        <v>27.484999999999999</v>
      </c>
      <c r="G9" s="11">
        <v>26.300999999999998</v>
      </c>
      <c r="H9" s="11">
        <f>AVERAGE(B9:G9)</f>
        <v>26.066291666666661</v>
      </c>
      <c r="I9" s="11">
        <f>STDEV(B9:H9)</f>
        <v>3.0754592354119388</v>
      </c>
      <c r="J9" s="11">
        <f>TTEST(B8:G8,B9:G9,2,2)</f>
        <v>3.2947525983716514E-7</v>
      </c>
      <c r="K9" s="12" t="s">
        <v>304</v>
      </c>
      <c r="M9" s="36" t="s">
        <v>342</v>
      </c>
      <c r="N9" s="11">
        <v>43.156999999999996</v>
      </c>
      <c r="O9" s="11">
        <v>5.5119999999999996</v>
      </c>
      <c r="P9" s="11"/>
      <c r="Q9" s="11"/>
      <c r="R9" s="11"/>
      <c r="S9" s="11"/>
      <c r="T9" s="11"/>
      <c r="U9" s="11"/>
      <c r="V9" s="11"/>
      <c r="W9" s="11"/>
      <c r="X9" s="11"/>
      <c r="Y9" s="11"/>
      <c r="Z9" s="12"/>
    </row>
    <row r="10" spans="1:26">
      <c r="A10" s="10"/>
      <c r="B10" s="11">
        <v>16.358000000000001</v>
      </c>
      <c r="C10" s="35">
        <v>17.028107565011819</v>
      </c>
      <c r="D10" s="23">
        <v>19.440999999999999</v>
      </c>
      <c r="E10" s="23">
        <v>15.87</v>
      </c>
      <c r="F10" s="11">
        <v>20.138000000000002</v>
      </c>
      <c r="G10" s="11">
        <v>21.911999999999999</v>
      </c>
      <c r="H10" s="11">
        <f>AVERAGE(B10:G10)</f>
        <v>18.457851260835302</v>
      </c>
      <c r="I10" s="11">
        <f>STDEV(B10:H10)</f>
        <v>2.1935945098892122</v>
      </c>
      <c r="J10" s="11">
        <f>TTEST(B9:G9,B10:G10,2,2)</f>
        <v>1.1366881856271973E-3</v>
      </c>
      <c r="K10" s="12" t="s">
        <v>322</v>
      </c>
      <c r="M10" s="10"/>
      <c r="N10" s="11">
        <v>43.12</v>
      </c>
      <c r="O10" s="11">
        <v>4.5220000000000002</v>
      </c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2"/>
    </row>
    <row r="11" spans="1:26">
      <c r="A11" s="10"/>
      <c r="B11" s="11">
        <v>13.25</v>
      </c>
      <c r="C11" s="35">
        <v>14.469100257069408</v>
      </c>
      <c r="D11" s="23">
        <v>14.236000000000001</v>
      </c>
      <c r="E11" s="23">
        <v>10.124000000000001</v>
      </c>
      <c r="F11" s="11">
        <v>10.901999999999999</v>
      </c>
      <c r="G11" s="11">
        <v>13.807</v>
      </c>
      <c r="H11" s="11">
        <f>AVERAGE(B11:G11)</f>
        <v>12.798016709511566</v>
      </c>
      <c r="I11" s="11">
        <f>STDEV(B11:H11)</f>
        <v>1.6747087840130277</v>
      </c>
      <c r="J11" s="11">
        <f>TTEST(B9:G9,B11:G11,2,2)</f>
        <v>7.1003950878476872E-6</v>
      </c>
      <c r="K11" s="12" t="s">
        <v>304</v>
      </c>
      <c r="M11" s="10"/>
      <c r="N11" s="11">
        <v>45.448</v>
      </c>
      <c r="O11" s="11">
        <v>6.1920000000000002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2"/>
    </row>
    <row r="12" spans="1:26">
      <c r="A12" s="10"/>
      <c r="B12" s="11">
        <v>14.789</v>
      </c>
      <c r="C12" s="35">
        <v>16.338817480719793</v>
      </c>
      <c r="D12" s="23">
        <v>11.284000000000001</v>
      </c>
      <c r="E12" s="23">
        <v>15.653</v>
      </c>
      <c r="F12" s="11">
        <v>12.09</v>
      </c>
      <c r="G12" s="11">
        <v>11.845000000000001</v>
      </c>
      <c r="H12" s="11">
        <f>AVERAGE(B12:G12)</f>
        <v>13.666636246786631</v>
      </c>
      <c r="I12" s="11">
        <f>STDEV(B12:H12)</f>
        <v>1.9927782054367262</v>
      </c>
      <c r="J12" s="11">
        <f>TTEST(B9:G9,B12:G12,2,2)</f>
        <v>1.9128117505938157E-5</v>
      </c>
      <c r="K12" s="12" t="s">
        <v>304</v>
      </c>
      <c r="M12" s="10"/>
      <c r="N12" s="11">
        <v>42.936999999999998</v>
      </c>
      <c r="O12" s="11">
        <v>3.8559999999999999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2"/>
    </row>
    <row r="13" spans="1:26">
      <c r="A13" s="10" t="s">
        <v>323</v>
      </c>
      <c r="B13" s="11"/>
      <c r="C13" s="11"/>
      <c r="D13" s="11"/>
      <c r="E13" s="11"/>
      <c r="F13" s="11"/>
      <c r="G13" s="11"/>
      <c r="H13" s="11"/>
      <c r="I13" s="11"/>
      <c r="J13" s="11"/>
      <c r="K13" s="12"/>
      <c r="M13" s="10" t="s">
        <v>343</v>
      </c>
      <c r="N13" s="4">
        <f>AVERAGE(N9:N12)</f>
        <v>43.665499999999994</v>
      </c>
      <c r="O13" s="4">
        <f>AVERAGE(O9:O12)</f>
        <v>5.0205000000000002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2"/>
    </row>
    <row r="14" spans="1:26">
      <c r="A14" s="10"/>
      <c r="B14" s="4" t="s">
        <v>461</v>
      </c>
      <c r="C14" s="4" t="s">
        <v>462</v>
      </c>
      <c r="D14" s="4" t="s">
        <v>463</v>
      </c>
      <c r="E14" s="4" t="s">
        <v>464</v>
      </c>
      <c r="F14" s="4" t="s">
        <v>465</v>
      </c>
      <c r="G14" s="4" t="s">
        <v>466</v>
      </c>
      <c r="H14" s="20" t="s">
        <v>319</v>
      </c>
      <c r="I14" s="20" t="s">
        <v>320</v>
      </c>
      <c r="J14" s="11"/>
      <c r="K14" s="12"/>
      <c r="M14" s="10" t="s">
        <v>344</v>
      </c>
      <c r="N14" s="4">
        <f>STDEV(N9:N12)</f>
        <v>1.1922193590107502</v>
      </c>
      <c r="O14" s="4">
        <f>STDEV(O9:O12)</f>
        <v>1.0357842439427216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2"/>
    </row>
    <row r="15" spans="1:26">
      <c r="A15" s="10" t="s">
        <v>324</v>
      </c>
      <c r="B15" s="11">
        <v>43.156999999999996</v>
      </c>
      <c r="C15" s="11">
        <v>43.12</v>
      </c>
      <c r="D15" s="23">
        <v>49.661999999999999</v>
      </c>
      <c r="E15" s="23">
        <v>44.588999999999999</v>
      </c>
      <c r="F15" s="11">
        <v>56.158999999999999</v>
      </c>
      <c r="G15" s="11">
        <v>43.686</v>
      </c>
      <c r="H15" s="11">
        <f>AVERAGE(B15:G15)</f>
        <v>46.728833333333334</v>
      </c>
      <c r="I15" s="11">
        <f>STDEV(B15:H15)</f>
        <v>4.7810546750226104</v>
      </c>
      <c r="J15" s="11"/>
      <c r="K15" s="12"/>
      <c r="M15" s="10" t="s">
        <v>313</v>
      </c>
      <c r="N15" s="11"/>
      <c r="O15" s="11">
        <f>TTEST(N9:N12,O9:O12,2,2)</f>
        <v>4.8811713863540197E-9</v>
      </c>
      <c r="P15" s="11"/>
      <c r="Q15" s="11"/>
      <c r="R15" s="4"/>
      <c r="S15" s="11"/>
      <c r="T15" s="11"/>
      <c r="U15" s="11"/>
      <c r="V15" s="11"/>
      <c r="W15" s="11"/>
      <c r="X15" s="11"/>
      <c r="Y15" s="11"/>
      <c r="Z15" s="12"/>
    </row>
    <row r="16" spans="1:26">
      <c r="A16" s="10" t="s">
        <v>325</v>
      </c>
      <c r="B16" s="11">
        <v>5.5119999999999996</v>
      </c>
      <c r="C16" s="11">
        <v>4.5220000000000002</v>
      </c>
      <c r="D16" s="23">
        <v>8.3109999999999999</v>
      </c>
      <c r="E16" s="23">
        <v>6.3929999999999998</v>
      </c>
      <c r="F16" s="11">
        <v>1.139</v>
      </c>
      <c r="G16" s="11">
        <v>2.3010000000000002</v>
      </c>
      <c r="H16" s="11">
        <f>AVERAGE(B16:G16)</f>
        <v>4.6963333333333326</v>
      </c>
      <c r="I16" s="11">
        <f>STDEV(B16:H16)</f>
        <v>2.41634846180945</v>
      </c>
      <c r="J16" s="11">
        <f>TTEST(B15:G15,B16:G16,2,2)</f>
        <v>7.6904074632343717E-9</v>
      </c>
      <c r="K16" s="12" t="s">
        <v>326</v>
      </c>
      <c r="M16" s="10"/>
      <c r="N16" s="11"/>
      <c r="O16" s="11" t="s">
        <v>359</v>
      </c>
      <c r="P16" s="11"/>
      <c r="Q16" s="11"/>
      <c r="R16" s="40" t="s">
        <v>212</v>
      </c>
      <c r="S16" s="11"/>
      <c r="T16" s="11"/>
      <c r="U16" s="11"/>
      <c r="V16" s="11"/>
      <c r="W16" s="42" t="s">
        <v>213</v>
      </c>
      <c r="X16" s="42" t="s">
        <v>214</v>
      </c>
      <c r="Y16" s="11"/>
      <c r="Z16" s="12"/>
    </row>
    <row r="17" spans="1:26" ht="14" thickBot="1">
      <c r="A17" s="10" t="s">
        <v>327</v>
      </c>
      <c r="B17" s="11">
        <v>3.2989999999999999</v>
      </c>
      <c r="C17" s="11">
        <v>2.121</v>
      </c>
      <c r="D17" s="23">
        <v>7.9930000000000003</v>
      </c>
      <c r="E17" s="23">
        <v>10.037000000000001</v>
      </c>
      <c r="F17" s="11">
        <v>4.59</v>
      </c>
      <c r="G17" s="11">
        <v>4.7590000000000003</v>
      </c>
      <c r="H17" s="11">
        <f>AVERAGE(B17:G17)</f>
        <v>5.4665000000000008</v>
      </c>
      <c r="I17" s="11">
        <f>STDEV(B17:H17)</f>
        <v>2.7212713787247775</v>
      </c>
      <c r="J17" s="11">
        <f>TTEST(B16:G16,B17:G17,2,2)</f>
        <v>0.64621971095279229</v>
      </c>
      <c r="K17" s="12" t="s">
        <v>328</v>
      </c>
      <c r="M17" s="36" t="s">
        <v>346</v>
      </c>
      <c r="N17" s="11">
        <v>42.988</v>
      </c>
      <c r="O17" s="11">
        <v>6.774</v>
      </c>
      <c r="P17" s="11">
        <v>3.1339999999999999</v>
      </c>
      <c r="Q17" s="11"/>
      <c r="R17" s="156" t="s">
        <v>402</v>
      </c>
      <c r="S17" s="11"/>
      <c r="T17" s="11"/>
      <c r="U17" s="11"/>
      <c r="V17" s="11"/>
      <c r="W17" s="11"/>
      <c r="X17" s="11"/>
      <c r="Y17" s="11"/>
      <c r="Z17" s="12"/>
    </row>
    <row r="18" spans="1:26">
      <c r="A18" s="10" t="s">
        <v>330</v>
      </c>
      <c r="B18" s="11">
        <v>0.47399999999999998</v>
      </c>
      <c r="C18" s="11">
        <v>2.5640000000000001</v>
      </c>
      <c r="D18" s="23">
        <v>5.7750000000000004</v>
      </c>
      <c r="E18" s="23">
        <v>4.0529999999999999</v>
      </c>
      <c r="F18" s="11">
        <v>5.6340000000000003</v>
      </c>
      <c r="G18" s="11">
        <v>5.4169999999999998</v>
      </c>
      <c r="H18" s="11">
        <f>AVERAGE(B18:G18)</f>
        <v>3.9861666666666671</v>
      </c>
      <c r="I18" s="11">
        <f>STDEV(B18:H18)</f>
        <v>1.9289419739559011</v>
      </c>
      <c r="J18" s="11">
        <f>TTEST(B16:G16,B18:G18,2,2)</f>
        <v>0.61868671272354381</v>
      </c>
      <c r="K18" s="12" t="s">
        <v>328</v>
      </c>
      <c r="M18" s="10"/>
      <c r="N18" s="11">
        <v>39.527999999999999</v>
      </c>
      <c r="O18" s="11">
        <v>1.1100000000000001</v>
      </c>
      <c r="P18" s="11">
        <v>2.6080000000000001</v>
      </c>
      <c r="Q18" s="11"/>
      <c r="R18" s="37" t="s">
        <v>400</v>
      </c>
      <c r="S18" s="11">
        <v>1.9259999999999999</v>
      </c>
      <c r="T18" s="11">
        <v>2.2509999999999999</v>
      </c>
      <c r="U18" s="11">
        <v>1.4219999999999999</v>
      </c>
      <c r="V18" s="11">
        <v>1.431</v>
      </c>
      <c r="W18" s="21">
        <f>AVERAGE(S18:V18)</f>
        <v>1.7574999999999998</v>
      </c>
      <c r="X18" s="9">
        <f>STDEV(S18:V18)</f>
        <v>0.4045973306881801</v>
      </c>
      <c r="Y18" s="11"/>
      <c r="Z18" s="12"/>
    </row>
    <row r="19" spans="1:26" ht="14" thickBot="1">
      <c r="A19" s="10" t="s">
        <v>329</v>
      </c>
      <c r="B19" s="11">
        <v>5.1369999999999996</v>
      </c>
      <c r="C19" s="11">
        <v>1.536</v>
      </c>
      <c r="D19" s="23">
        <v>8.7490000000000006</v>
      </c>
      <c r="E19" s="23">
        <v>8.7940000000000005</v>
      </c>
      <c r="F19" s="11">
        <v>9.2110000000000003</v>
      </c>
      <c r="G19" s="11">
        <v>6.8289999999999997</v>
      </c>
      <c r="H19" s="11">
        <f>AVERAGE(B19:G19)</f>
        <v>6.7093333333333334</v>
      </c>
      <c r="I19" s="11">
        <f>STDEV(B19:H19)</f>
        <v>2.708454089615616</v>
      </c>
      <c r="J19" s="11">
        <f>TTEST(B16:G16,B19:G19,2,2)</f>
        <v>0.2432423707484459</v>
      </c>
      <c r="K19" s="12" t="s">
        <v>328</v>
      </c>
      <c r="M19" s="10"/>
      <c r="N19" s="11">
        <v>42.872999999999998</v>
      </c>
      <c r="O19" s="11">
        <v>2.7919999999999998</v>
      </c>
      <c r="P19" s="11">
        <v>8.6999999999999994E-2</v>
      </c>
      <c r="Q19" s="11"/>
      <c r="R19" s="38" t="s">
        <v>280</v>
      </c>
      <c r="S19" s="11">
        <v>45.911000000000001</v>
      </c>
      <c r="T19" s="11">
        <v>40.414999999999999</v>
      </c>
      <c r="U19" s="11">
        <v>44.170999999999999</v>
      </c>
      <c r="V19" s="11">
        <v>41.34</v>
      </c>
      <c r="W19" s="10">
        <f t="shared" ref="W19:W24" si="0">AVERAGE(S19:V19)</f>
        <v>42.959249999999997</v>
      </c>
      <c r="X19" s="12">
        <f t="shared" ref="X19:X24" si="1">STDEV(S19:V19)</f>
        <v>2.5348467902419665</v>
      </c>
      <c r="Y19" s="11">
        <f>TTEST(S18:V18,S19:V19,2,2)</f>
        <v>6.0743352349256747E-8</v>
      </c>
      <c r="Z19" s="12" t="s">
        <v>304</v>
      </c>
    </row>
    <row r="20" spans="1:26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2"/>
      <c r="M20" s="10"/>
      <c r="N20" s="11">
        <v>40.491</v>
      </c>
      <c r="O20" s="11">
        <v>1.7809999999999999</v>
      </c>
      <c r="P20" s="11">
        <v>1.357</v>
      </c>
      <c r="Q20" s="11"/>
      <c r="R20" s="37" t="s">
        <v>281</v>
      </c>
      <c r="S20" s="11">
        <v>3.0979999999999999</v>
      </c>
      <c r="T20" s="11">
        <v>4.5949999999999998</v>
      </c>
      <c r="U20" s="11">
        <v>6.9720000000000004</v>
      </c>
      <c r="V20" s="11">
        <v>5.4349999999999996</v>
      </c>
      <c r="W20" s="10">
        <f t="shared" si="0"/>
        <v>5.0249999999999995</v>
      </c>
      <c r="X20" s="12">
        <f t="shared" si="1"/>
        <v>1.6183466872088941</v>
      </c>
      <c r="Y20" s="11"/>
      <c r="Z20" s="12"/>
    </row>
    <row r="21" spans="1:26">
      <c r="A21" s="41" t="s">
        <v>332</v>
      </c>
      <c r="B21" s="11"/>
      <c r="C21" s="11"/>
      <c r="D21" s="11"/>
      <c r="E21" s="11"/>
      <c r="F21" s="11"/>
      <c r="G21" s="11"/>
      <c r="H21" s="11"/>
      <c r="I21" s="11"/>
      <c r="J21" s="11"/>
      <c r="K21" s="12"/>
      <c r="M21" s="10" t="s">
        <v>353</v>
      </c>
      <c r="N21" s="4">
        <f>AVERAGE(N17:N20)</f>
        <v>41.47</v>
      </c>
      <c r="O21" s="4">
        <v>3.1142500000000002</v>
      </c>
      <c r="P21" s="4">
        <v>1.7965</v>
      </c>
      <c r="Q21" s="11"/>
      <c r="R21" s="38" t="s">
        <v>336</v>
      </c>
      <c r="S21" s="11">
        <v>67.17</v>
      </c>
      <c r="T21" s="11">
        <v>62.792000000000002</v>
      </c>
      <c r="U21" s="11">
        <v>61.691000000000003</v>
      </c>
      <c r="V21" s="11">
        <v>70.605999999999995</v>
      </c>
      <c r="W21" s="10">
        <f t="shared" si="0"/>
        <v>65.564750000000004</v>
      </c>
      <c r="X21" s="12">
        <f t="shared" si="1"/>
        <v>4.1103572736036753</v>
      </c>
      <c r="Y21" s="11">
        <f>TTEST(S20:V20,S21:V21,2,2)</f>
        <v>1.5590316511421478E-7</v>
      </c>
      <c r="Z21" s="12" t="s">
        <v>304</v>
      </c>
    </row>
    <row r="22" spans="1:26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2"/>
      <c r="M22" s="10" t="s">
        <v>354</v>
      </c>
      <c r="N22" s="4">
        <f>STDEV(N17:N20)</f>
        <v>1.7322950095177205</v>
      </c>
      <c r="O22" s="4">
        <v>2.5358883223307234</v>
      </c>
      <c r="P22" s="4">
        <v>1.3617377378433293</v>
      </c>
      <c r="Q22" s="11"/>
      <c r="R22" s="38" t="s">
        <v>209</v>
      </c>
      <c r="S22" s="11">
        <v>46.573</v>
      </c>
      <c r="T22" s="11">
        <v>42.792000000000002</v>
      </c>
      <c r="U22" s="11">
        <v>42.634</v>
      </c>
      <c r="V22" s="11">
        <v>40.98</v>
      </c>
      <c r="W22" s="10">
        <f>AVERAGE(S22:V22)</f>
        <v>43.244750000000003</v>
      </c>
      <c r="X22" s="12">
        <f t="shared" si="1"/>
        <v>2.3653286417183845</v>
      </c>
      <c r="Y22" s="11">
        <f>TTEST(S21:V21,S22:V22,2,2)</f>
        <v>8.168813038722674E-5</v>
      </c>
      <c r="Z22" s="12" t="s">
        <v>304</v>
      </c>
    </row>
    <row r="23" spans="1:26">
      <c r="A23" s="41"/>
      <c r="B23" s="11"/>
      <c r="C23" s="11"/>
      <c r="D23" s="11"/>
      <c r="E23" s="11"/>
      <c r="F23" s="42" t="s">
        <v>333</v>
      </c>
      <c r="G23" s="42" t="s">
        <v>334</v>
      </c>
      <c r="H23" s="11"/>
      <c r="I23" s="11"/>
      <c r="J23" s="11"/>
      <c r="K23" s="12"/>
      <c r="M23" s="10" t="s">
        <v>313</v>
      </c>
      <c r="N23" s="11"/>
      <c r="O23" s="11">
        <f>TTEST(N17:N20,O17:O20,2,2)</f>
        <v>2.7100778939152808E-7</v>
      </c>
      <c r="P23" s="11">
        <f>TTEST(O17:O20,P17:P20,2,2)</f>
        <v>0.39517497155666925</v>
      </c>
      <c r="Q23" s="11"/>
      <c r="R23" s="38" t="s">
        <v>210</v>
      </c>
      <c r="S23" s="11">
        <v>27.161999999999999</v>
      </c>
      <c r="T23" s="11">
        <v>27.047000000000001</v>
      </c>
      <c r="U23" s="11">
        <v>30.774999999999999</v>
      </c>
      <c r="V23" s="11">
        <v>29.716000000000001</v>
      </c>
      <c r="W23" s="10">
        <f t="shared" si="0"/>
        <v>28.675000000000004</v>
      </c>
      <c r="X23" s="12">
        <f t="shared" si="1"/>
        <v>1.8648712198612176</v>
      </c>
      <c r="Y23" s="11">
        <f>TTEST(S21:V21,S23:V23,2,2)</f>
        <v>3.3382315245545602E-6</v>
      </c>
      <c r="Z23" s="12" t="s">
        <v>304</v>
      </c>
    </row>
    <row r="24" spans="1:26" ht="14" thickBot="1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2"/>
      <c r="M24" s="10"/>
      <c r="N24" s="11"/>
      <c r="O24" s="11" t="s">
        <v>359</v>
      </c>
      <c r="P24" s="12" t="s">
        <v>328</v>
      </c>
      <c r="Q24" s="11"/>
      <c r="R24" s="39" t="s">
        <v>211</v>
      </c>
      <c r="S24" s="11">
        <v>22.058</v>
      </c>
      <c r="T24" s="11">
        <v>21.635000000000002</v>
      </c>
      <c r="U24" s="11">
        <v>23.161000000000001</v>
      </c>
      <c r="V24" s="11">
        <v>22.202999999999999</v>
      </c>
      <c r="W24" s="14">
        <f t="shared" si="0"/>
        <v>22.264250000000001</v>
      </c>
      <c r="X24" s="19">
        <f t="shared" si="1"/>
        <v>0.64456878350310054</v>
      </c>
      <c r="Y24" s="11">
        <f>TTEST(S21:V21,S24:V24,2,2)</f>
        <v>8.005955491736848E-7</v>
      </c>
      <c r="Z24" s="19" t="s">
        <v>304</v>
      </c>
    </row>
    <row r="25" spans="1:26">
      <c r="A25" s="37" t="s">
        <v>335</v>
      </c>
      <c r="B25" s="11">
        <v>3.1859999999999999</v>
      </c>
      <c r="C25" s="11">
        <v>7.7740000000000009</v>
      </c>
      <c r="D25" s="11">
        <v>3.8160000000000007</v>
      </c>
      <c r="E25" s="11">
        <v>2.9879999999999995</v>
      </c>
      <c r="F25" s="21">
        <f>AVERAGE(B25:E25)</f>
        <v>4.4410000000000007</v>
      </c>
      <c r="G25" s="9">
        <f>STDEV(B25:E25)</f>
        <v>2.2498702184792796</v>
      </c>
      <c r="H25" s="11"/>
      <c r="I25" s="11"/>
      <c r="J25" s="11"/>
      <c r="K25" s="12"/>
      <c r="M25" s="36" t="s">
        <v>355</v>
      </c>
      <c r="N25" s="11">
        <v>59.335999999999999</v>
      </c>
      <c r="O25" s="11">
        <v>6.98</v>
      </c>
      <c r="P25" s="11">
        <v>0.623</v>
      </c>
      <c r="Q25" s="11"/>
      <c r="R25" s="11"/>
      <c r="S25" s="11"/>
      <c r="T25" s="11"/>
      <c r="U25" s="11"/>
      <c r="V25" s="11"/>
      <c r="W25" s="11"/>
      <c r="X25" s="11"/>
      <c r="Y25" s="11"/>
      <c r="Z25" s="12"/>
    </row>
    <row r="26" spans="1:26">
      <c r="A26" s="38" t="s">
        <v>336</v>
      </c>
      <c r="B26" s="11">
        <v>69.441999999999993</v>
      </c>
      <c r="C26" s="11">
        <v>78.911000000000001</v>
      </c>
      <c r="D26" s="11">
        <v>72.763000000000005</v>
      </c>
      <c r="E26" s="11">
        <v>76.259</v>
      </c>
      <c r="F26" s="10">
        <f t="shared" ref="F26:F29" si="2">AVERAGE(B26:E26)</f>
        <v>74.34375</v>
      </c>
      <c r="G26" s="12">
        <f t="shared" ref="G26" si="3">STDEV(B26:E26)</f>
        <v>4.1252829700922762</v>
      </c>
      <c r="H26" s="11">
        <f>TTEST(B25:E25,B26:E26,2,2)</f>
        <v>9.5597487412409065E-8</v>
      </c>
      <c r="I26" s="11" t="s">
        <v>304</v>
      </c>
      <c r="J26" s="11"/>
      <c r="K26" s="12"/>
      <c r="M26" s="10"/>
      <c r="N26" s="11">
        <v>58.982999999999997</v>
      </c>
      <c r="O26" s="11">
        <v>4.6920000000000002</v>
      </c>
      <c r="P26" s="11">
        <v>0.27</v>
      </c>
      <c r="Q26" s="11"/>
      <c r="R26" s="11"/>
      <c r="S26" s="11"/>
      <c r="T26" s="11"/>
      <c r="U26" s="11"/>
      <c r="V26" s="11"/>
      <c r="W26" s="11"/>
      <c r="X26" s="11"/>
      <c r="Y26" s="11"/>
      <c r="Z26" s="12"/>
    </row>
    <row r="27" spans="1:26">
      <c r="A27" s="38" t="s">
        <v>337</v>
      </c>
      <c r="B27" s="11">
        <v>27.591999999999999</v>
      </c>
      <c r="C27" s="11">
        <v>30.46</v>
      </c>
      <c r="D27" s="11">
        <v>38.5</v>
      </c>
      <c r="E27" s="11">
        <v>31.784999999999997</v>
      </c>
      <c r="F27" s="10">
        <f t="shared" si="2"/>
        <v>32.084249999999997</v>
      </c>
      <c r="G27" s="12">
        <f>STDEV(B27:E27)</f>
        <v>4.6213236469652363</v>
      </c>
      <c r="H27" s="11">
        <f>TTEST(B26:E26,B27:E27,2,2)</f>
        <v>9.627847827517313E-6</v>
      </c>
      <c r="I27" s="11" t="s">
        <v>304</v>
      </c>
      <c r="J27" s="11"/>
      <c r="K27" s="12"/>
      <c r="M27" s="10"/>
      <c r="N27" s="11">
        <v>47.218000000000004</v>
      </c>
      <c r="O27" s="11">
        <v>1.7529999999999999</v>
      </c>
      <c r="P27" s="11">
        <v>0.54200000000000004</v>
      </c>
      <c r="Q27" s="11"/>
      <c r="R27" s="11"/>
      <c r="S27" s="11"/>
      <c r="T27" s="11"/>
      <c r="U27" s="11"/>
      <c r="V27" s="11"/>
      <c r="W27" s="11"/>
      <c r="X27" s="11"/>
      <c r="Y27" s="11"/>
      <c r="Z27" s="12"/>
    </row>
    <row r="28" spans="1:26">
      <c r="A28" s="38" t="s">
        <v>338</v>
      </c>
      <c r="B28" s="11">
        <v>9.3930000000000007</v>
      </c>
      <c r="C28" s="11">
        <v>15.568000000000001</v>
      </c>
      <c r="D28" s="11">
        <v>12.686</v>
      </c>
      <c r="E28" s="11">
        <v>14.637</v>
      </c>
      <c r="F28" s="10">
        <f t="shared" si="2"/>
        <v>13.071000000000002</v>
      </c>
      <c r="G28" s="12">
        <f>STDEV(B28:E28)</f>
        <v>2.7302792286992634</v>
      </c>
      <c r="H28" s="11">
        <f>TTEST(B26:E26,B28:E28,2,2)</f>
        <v>2.8474394765032433E-7</v>
      </c>
      <c r="I28" s="11" t="s">
        <v>304</v>
      </c>
      <c r="J28" s="11"/>
      <c r="K28" s="12"/>
      <c r="M28" s="10"/>
      <c r="N28" s="11">
        <v>44.802</v>
      </c>
      <c r="O28" s="11">
        <v>6.0739999999999998</v>
      </c>
      <c r="P28" s="11">
        <v>2.044</v>
      </c>
      <c r="Q28" s="11"/>
      <c r="R28" s="11"/>
      <c r="S28" s="11"/>
      <c r="T28" s="11"/>
      <c r="U28" s="11"/>
      <c r="V28" s="11"/>
      <c r="W28" s="11"/>
      <c r="X28" s="11"/>
      <c r="Y28" s="11"/>
      <c r="Z28" s="12"/>
    </row>
    <row r="29" spans="1:26" ht="14" thickBot="1">
      <c r="A29" s="39" t="s">
        <v>339</v>
      </c>
      <c r="B29" s="17">
        <v>14.183</v>
      </c>
      <c r="C29" s="17">
        <v>16.795000000000002</v>
      </c>
      <c r="D29" s="17">
        <v>15.412000000000001</v>
      </c>
      <c r="E29" s="17">
        <v>11.212</v>
      </c>
      <c r="F29" s="14">
        <f t="shared" si="2"/>
        <v>14.400500000000001</v>
      </c>
      <c r="G29" s="19">
        <f>STDEV(B29:E29)</f>
        <v>2.3784169104679607</v>
      </c>
      <c r="H29" s="17">
        <f>TTEST(B26:E26,B29:E29,2,2)</f>
        <v>2.5856654385756773E-7</v>
      </c>
      <c r="I29" s="17" t="s">
        <v>304</v>
      </c>
      <c r="J29" s="17"/>
      <c r="K29" s="19"/>
      <c r="M29" s="10" t="s">
        <v>353</v>
      </c>
      <c r="N29" s="4">
        <f>AVERAGE(N25:N28)</f>
        <v>52.584749999999993</v>
      </c>
      <c r="O29" s="4">
        <v>4.8747500000000006</v>
      </c>
      <c r="P29" s="4">
        <v>0.86975000000000002</v>
      </c>
      <c r="Q29" s="11"/>
      <c r="R29" s="11"/>
      <c r="S29" s="11"/>
      <c r="T29" s="11"/>
      <c r="U29" s="11"/>
      <c r="V29" s="11"/>
      <c r="W29" s="11"/>
      <c r="X29" s="11"/>
      <c r="Y29" s="11"/>
      <c r="Z29" s="12"/>
    </row>
    <row r="30" spans="1:26" ht="14" thickBot="1">
      <c r="M30" s="10" t="s">
        <v>354</v>
      </c>
      <c r="N30" s="4">
        <f>STDEV(N25:N28)</f>
        <v>7.6570268979981444</v>
      </c>
      <c r="O30" s="4">
        <v>2.2839292713800625</v>
      </c>
      <c r="P30" s="4">
        <v>0.79725962939726647</v>
      </c>
      <c r="Q30" s="11"/>
      <c r="R30" s="11"/>
      <c r="S30" s="11"/>
      <c r="T30" s="11"/>
      <c r="U30" s="11"/>
      <c r="V30" s="11"/>
      <c r="W30" s="11"/>
      <c r="X30" s="11"/>
      <c r="Y30" s="11"/>
      <c r="Z30" s="12"/>
    </row>
    <row r="31" spans="1:26">
      <c r="A31" s="7" t="s">
        <v>215</v>
      </c>
      <c r="B31" s="8"/>
      <c r="C31" s="8"/>
      <c r="D31" s="8"/>
      <c r="E31" s="8"/>
      <c r="F31" s="8"/>
      <c r="G31" s="8"/>
      <c r="H31" s="9"/>
      <c r="M31" s="10" t="s">
        <v>313</v>
      </c>
      <c r="N31" s="11"/>
      <c r="O31" s="11">
        <f>TTEST(N25:N28,O25:O28,2,2)</f>
        <v>2.0886657265983758E-5</v>
      </c>
      <c r="P31" s="11">
        <f>TTEST(O25:O28,P25:P28,2,2)</f>
        <v>1.6181075043558785E-2</v>
      </c>
      <c r="Q31" s="11"/>
      <c r="R31" s="11"/>
      <c r="S31" s="11"/>
      <c r="T31" s="11"/>
      <c r="U31" s="11"/>
      <c r="V31" s="11"/>
      <c r="W31" s="11"/>
      <c r="X31" s="11"/>
      <c r="Y31" s="11"/>
      <c r="Z31" s="12"/>
    </row>
    <row r="32" spans="1:26">
      <c r="A32" s="10"/>
      <c r="B32" s="11"/>
      <c r="C32" s="11"/>
      <c r="D32" s="11"/>
      <c r="E32" s="11"/>
      <c r="F32" s="11"/>
      <c r="G32" s="11"/>
      <c r="H32" s="12"/>
      <c r="M32" s="10"/>
      <c r="N32" s="11"/>
      <c r="O32" s="11" t="s">
        <v>359</v>
      </c>
      <c r="P32" s="11" t="s">
        <v>224</v>
      </c>
      <c r="Q32" s="11"/>
      <c r="R32" s="11"/>
      <c r="S32" s="11"/>
      <c r="T32" s="11"/>
      <c r="U32" s="11"/>
      <c r="V32" s="11"/>
      <c r="W32" s="11"/>
      <c r="X32" s="11"/>
      <c r="Y32" s="11"/>
      <c r="Z32" s="12"/>
    </row>
    <row r="33" spans="1:26">
      <c r="A33" s="36" t="s">
        <v>216</v>
      </c>
      <c r="B33" s="11"/>
      <c r="C33" s="11"/>
      <c r="D33" s="11"/>
      <c r="E33" s="11"/>
      <c r="F33" s="11"/>
      <c r="G33" s="11"/>
      <c r="H33" s="12"/>
      <c r="M33" s="36" t="s">
        <v>356</v>
      </c>
      <c r="N33" s="11">
        <v>22.617999999999999</v>
      </c>
      <c r="O33" s="11">
        <v>3.2839999999999998</v>
      </c>
      <c r="P33" s="11">
        <v>0.253</v>
      </c>
      <c r="Q33" s="11"/>
      <c r="R33" s="11"/>
      <c r="S33" s="11"/>
      <c r="T33" s="11"/>
      <c r="U33" s="11"/>
      <c r="V33" s="11"/>
      <c r="W33" s="11"/>
      <c r="X33" s="11"/>
      <c r="Y33" s="11"/>
      <c r="Z33" s="12"/>
    </row>
    <row r="34" spans="1:26">
      <c r="A34" s="10"/>
      <c r="B34" s="11"/>
      <c r="C34" s="11"/>
      <c r="D34" s="11"/>
      <c r="E34" s="11"/>
      <c r="F34" s="11"/>
      <c r="G34" s="11"/>
      <c r="H34" s="12"/>
      <c r="M34" s="10"/>
      <c r="N34" s="11">
        <v>26.207000000000001</v>
      </c>
      <c r="O34" s="11">
        <v>1.052</v>
      </c>
      <c r="P34" s="11">
        <v>1.2330000000000001</v>
      </c>
      <c r="Q34" s="11"/>
      <c r="R34" s="11"/>
      <c r="S34" s="11"/>
      <c r="T34" s="11"/>
      <c r="U34" s="11"/>
      <c r="V34" s="11"/>
      <c r="W34" s="11"/>
      <c r="X34" s="11"/>
      <c r="Y34" s="11"/>
      <c r="Z34" s="12"/>
    </row>
    <row r="35" spans="1:26">
      <c r="A35" s="10"/>
      <c r="B35" s="11"/>
      <c r="C35" s="11"/>
      <c r="D35" s="11"/>
      <c r="E35" s="11"/>
      <c r="F35" s="11"/>
      <c r="G35" s="11"/>
      <c r="H35" s="12"/>
      <c r="M35" s="10"/>
      <c r="N35" s="11">
        <v>19.785</v>
      </c>
      <c r="O35" s="11">
        <v>1.2</v>
      </c>
      <c r="P35" s="11">
        <v>0.56499999999999995</v>
      </c>
      <c r="Q35" s="11"/>
      <c r="R35" s="11"/>
      <c r="S35" s="11"/>
      <c r="T35" s="11"/>
      <c r="U35" s="11"/>
      <c r="V35" s="11"/>
      <c r="W35" s="11"/>
      <c r="X35" s="11"/>
      <c r="Y35" s="11"/>
      <c r="Z35" s="12"/>
    </row>
    <row r="36" spans="1:26">
      <c r="A36" s="44"/>
      <c r="B36" s="45" t="s">
        <v>217</v>
      </c>
      <c r="C36" s="45" t="s">
        <v>218</v>
      </c>
      <c r="D36" s="45" t="s">
        <v>219</v>
      </c>
      <c r="E36" s="20" t="s">
        <v>353</v>
      </c>
      <c r="F36" s="20" t="s">
        <v>354</v>
      </c>
      <c r="G36" s="45" t="s">
        <v>220</v>
      </c>
      <c r="H36" s="12"/>
      <c r="M36" s="10"/>
      <c r="N36" s="11">
        <v>20.38</v>
      </c>
      <c r="O36" s="11">
        <v>2.35</v>
      </c>
      <c r="P36" s="11">
        <v>1.859</v>
      </c>
      <c r="Q36" s="11"/>
      <c r="R36" s="11"/>
      <c r="S36" s="11"/>
      <c r="T36" s="11"/>
      <c r="U36" s="11"/>
      <c r="V36" s="11"/>
      <c r="W36" s="11"/>
      <c r="X36" s="11"/>
      <c r="Y36" s="11"/>
      <c r="Z36" s="12"/>
    </row>
    <row r="37" spans="1:26" ht="14">
      <c r="A37" s="46" t="s">
        <v>283</v>
      </c>
      <c r="B37" s="47"/>
      <c r="C37" s="47"/>
      <c r="D37" s="47"/>
      <c r="E37" s="47"/>
      <c r="F37" s="47"/>
      <c r="G37" s="11"/>
      <c r="H37" s="12"/>
      <c r="M37" s="10" t="s">
        <v>343</v>
      </c>
      <c r="N37" s="4">
        <f>AVERAGE(N33:N36)</f>
        <v>22.247499999999999</v>
      </c>
      <c r="O37" s="4">
        <v>1.9715000000000003</v>
      </c>
      <c r="P37" s="4">
        <v>0.97750000000000004</v>
      </c>
      <c r="Q37" s="11"/>
      <c r="R37" s="11"/>
      <c r="S37" s="11"/>
      <c r="T37" s="11"/>
      <c r="U37" s="11"/>
      <c r="V37" s="11"/>
      <c r="W37" s="11"/>
      <c r="X37" s="11"/>
      <c r="Y37" s="11"/>
      <c r="Z37" s="12"/>
    </row>
    <row r="38" spans="1:26" ht="14">
      <c r="A38" s="48"/>
      <c r="B38" s="47"/>
      <c r="C38" s="47"/>
      <c r="D38" s="47"/>
      <c r="E38" s="47"/>
      <c r="F38" s="47"/>
      <c r="G38" s="11"/>
      <c r="H38" s="12"/>
      <c r="M38" s="10" t="s">
        <v>344</v>
      </c>
      <c r="N38" s="4">
        <f>STDEV(N33:N36)</f>
        <v>2.9078269664247158</v>
      </c>
      <c r="O38" s="4">
        <v>1.0498588794055439</v>
      </c>
      <c r="P38" s="4">
        <v>0.71586288258762687</v>
      </c>
      <c r="Q38" s="11"/>
      <c r="R38" s="11"/>
      <c r="S38" s="11"/>
      <c r="T38" s="11"/>
      <c r="U38" s="11"/>
      <c r="V38" s="11"/>
      <c r="W38" s="11"/>
      <c r="X38" s="11"/>
      <c r="Y38" s="11"/>
      <c r="Z38" s="12"/>
    </row>
    <row r="39" spans="1:26" ht="14">
      <c r="A39" s="48" t="s">
        <v>221</v>
      </c>
      <c r="B39" s="11">
        <v>1.1048543456039837E-2</v>
      </c>
      <c r="C39" s="11">
        <v>3.5280137650191536E-2</v>
      </c>
      <c r="D39" s="11">
        <v>1.6008700359887492E-2</v>
      </c>
      <c r="E39" s="47">
        <f>AVERAGE(B39:D39)</f>
        <v>2.0779127155372955E-2</v>
      </c>
      <c r="F39" s="47">
        <f>STDEV(B39:D39)</f>
        <v>1.2800791700352983E-2</v>
      </c>
      <c r="G39" s="11"/>
      <c r="H39" s="12"/>
      <c r="M39" s="10" t="s">
        <v>313</v>
      </c>
      <c r="N39" s="11"/>
      <c r="O39" s="11">
        <f>TTEST(N33:N36,O33:O36,2,2)</f>
        <v>1.2111297537488413E-5</v>
      </c>
      <c r="P39" s="11">
        <f>TTEST(O33:O36,P33:P36,2,2)</f>
        <v>0.16873515738395364</v>
      </c>
      <c r="Q39" s="11"/>
      <c r="R39" s="11"/>
      <c r="S39" s="11"/>
      <c r="T39" s="11"/>
      <c r="U39" s="11"/>
      <c r="V39" s="11"/>
      <c r="W39" s="11"/>
      <c r="X39" s="11"/>
      <c r="Y39" s="11"/>
      <c r="Z39" s="12"/>
    </row>
    <row r="40" spans="1:26" ht="15" thickBot="1">
      <c r="A40" s="48" t="s">
        <v>341</v>
      </c>
      <c r="B40" s="11">
        <v>1</v>
      </c>
      <c r="C40" s="11">
        <v>1</v>
      </c>
      <c r="D40" s="11">
        <v>1</v>
      </c>
      <c r="E40" s="47">
        <f t="shared" ref="E40:E41" si="4">AVERAGE(B40:D40)</f>
        <v>1</v>
      </c>
      <c r="F40" s="47">
        <f t="shared" ref="F40:F41" si="5">STDEV(B40:D40)</f>
        <v>0</v>
      </c>
      <c r="G40" s="11">
        <f>TTEST(B39:E39,B40:E40,2,2)</f>
        <v>1.5588065848707955E-12</v>
      </c>
      <c r="H40" s="12" t="s">
        <v>222</v>
      </c>
      <c r="M40" s="14"/>
      <c r="N40" s="17"/>
      <c r="O40" s="17" t="s">
        <v>359</v>
      </c>
      <c r="P40" s="19" t="s">
        <v>328</v>
      </c>
      <c r="Q40" s="17"/>
      <c r="R40" s="17"/>
      <c r="S40" s="17"/>
      <c r="T40" s="17"/>
      <c r="U40" s="17"/>
      <c r="V40" s="17"/>
      <c r="W40" s="17"/>
      <c r="X40" s="17"/>
      <c r="Y40" s="17"/>
      <c r="Z40" s="19"/>
    </row>
    <row r="41" spans="1:26" ht="14">
      <c r="A41" s="48" t="s">
        <v>338</v>
      </c>
      <c r="B41" s="11">
        <v>0.71697762400791532</v>
      </c>
      <c r="C41" s="11">
        <v>0.58438862428062177</v>
      </c>
      <c r="D41" s="11">
        <v>0.4632940309451869</v>
      </c>
      <c r="E41" s="47">
        <f t="shared" si="4"/>
        <v>0.58822009307790801</v>
      </c>
      <c r="F41" s="47">
        <f t="shared" si="5"/>
        <v>0.12688519008206756</v>
      </c>
      <c r="G41" s="11">
        <f>TTEST(B40:E40,B41:E41,2,2)</f>
        <v>2.1076445345084467E-4</v>
      </c>
      <c r="H41" s="12" t="s">
        <v>222</v>
      </c>
    </row>
    <row r="42" spans="1:26" ht="14">
      <c r="A42" s="48"/>
      <c r="B42" s="11"/>
      <c r="C42" s="11"/>
      <c r="D42" s="47"/>
      <c r="E42" s="47"/>
      <c r="F42" s="47"/>
      <c r="G42" s="11"/>
      <c r="H42" s="12"/>
    </row>
    <row r="43" spans="1:26">
      <c r="A43" s="10"/>
      <c r="B43" s="11"/>
      <c r="C43" s="11"/>
      <c r="D43" s="11"/>
      <c r="E43" s="11"/>
      <c r="F43" s="11"/>
      <c r="G43" s="11"/>
      <c r="H43" s="12"/>
    </row>
    <row r="44" spans="1:26">
      <c r="A44" s="36" t="s">
        <v>128</v>
      </c>
      <c r="B44" s="11"/>
      <c r="C44" s="11"/>
      <c r="D44" s="11"/>
      <c r="E44" s="11"/>
      <c r="F44" s="11"/>
      <c r="G44" s="11"/>
      <c r="H44" s="12"/>
    </row>
    <row r="45" spans="1:26">
      <c r="A45" s="10"/>
      <c r="B45" s="11"/>
      <c r="C45" s="11"/>
      <c r="D45" s="11"/>
      <c r="E45" s="11"/>
      <c r="F45" s="11"/>
      <c r="G45" s="11"/>
      <c r="H45" s="12"/>
      <c r="J45" s="23"/>
      <c r="K45" s="23"/>
      <c r="L45" s="23"/>
      <c r="M45" s="23"/>
      <c r="N45" s="23"/>
      <c r="O45" s="23"/>
      <c r="P45" s="23"/>
      <c r="Q45" s="23"/>
      <c r="R45" s="23"/>
    </row>
    <row r="46" spans="1:26" ht="14">
      <c r="A46" s="48" t="s">
        <v>335</v>
      </c>
      <c r="B46" s="11">
        <v>1.0180329695714094E-3</v>
      </c>
      <c r="C46" s="11">
        <v>4.8258540512770539E-3</v>
      </c>
      <c r="D46" s="11">
        <v>9.8887233903927896E-3</v>
      </c>
      <c r="E46" s="47">
        <f>AVERAGE(B46:D46)</f>
        <v>5.2442034704137516E-3</v>
      </c>
      <c r="F46" s="47">
        <f>STDEV(B46:D46)</f>
        <v>4.4501178987620162E-3</v>
      </c>
      <c r="G46" s="11"/>
      <c r="H46" s="12"/>
      <c r="J46" s="43"/>
      <c r="K46" s="23"/>
      <c r="L46" s="23"/>
      <c r="M46" s="23"/>
      <c r="N46" s="23"/>
      <c r="O46" s="23"/>
      <c r="P46" s="23"/>
      <c r="Q46" s="23"/>
      <c r="R46" s="23"/>
    </row>
    <row r="47" spans="1:26" ht="14">
      <c r="A47" s="48" t="s">
        <v>341</v>
      </c>
      <c r="B47" s="11">
        <v>1</v>
      </c>
      <c r="C47" s="11">
        <v>1</v>
      </c>
      <c r="D47" s="11">
        <v>1</v>
      </c>
      <c r="E47" s="47">
        <f t="shared" ref="E47:E48" si="6">AVERAGE(B47:D47)</f>
        <v>1</v>
      </c>
      <c r="F47" s="47">
        <f t="shared" ref="F47:F48" si="7">STDEV(B47:D47)</f>
        <v>0</v>
      </c>
      <c r="G47" s="11">
        <f>TTEST(B46:E46,B47:E47,2,2)</f>
        <v>2.5047099336014755E-15</v>
      </c>
      <c r="H47" s="12" t="s">
        <v>222</v>
      </c>
      <c r="J47" s="23"/>
      <c r="K47" s="55"/>
      <c r="L47" s="55"/>
      <c r="M47" s="55"/>
      <c r="N47" s="55"/>
      <c r="O47" s="55"/>
      <c r="P47" s="55"/>
      <c r="Q47" s="55"/>
      <c r="R47" s="23"/>
    </row>
    <row r="48" spans="1:26" ht="14">
      <c r="A48" s="48" t="s">
        <v>338</v>
      </c>
      <c r="B48" s="11">
        <v>0.36098229888062433</v>
      </c>
      <c r="C48" s="11">
        <v>0.3672921583195769</v>
      </c>
      <c r="D48" s="11">
        <v>0.48632747370614199</v>
      </c>
      <c r="E48" s="47">
        <f t="shared" si="6"/>
        <v>0.40486731030211437</v>
      </c>
      <c r="F48" s="47">
        <f t="shared" si="7"/>
        <v>7.0617081842094268E-2</v>
      </c>
      <c r="G48" s="11">
        <f>TTEST(B47:E47,B48:E48,2,2)</f>
        <v>8.4078279966191234E-7</v>
      </c>
      <c r="H48" s="12" t="s">
        <v>222</v>
      </c>
      <c r="J48" s="43"/>
      <c r="K48" s="23"/>
      <c r="L48" s="23"/>
      <c r="M48" s="23"/>
      <c r="N48" s="23"/>
      <c r="O48" s="23"/>
      <c r="P48" s="23"/>
      <c r="Q48" s="23"/>
      <c r="R48" s="23"/>
    </row>
    <row r="49" spans="1:18">
      <c r="A49" s="10"/>
      <c r="B49" s="11"/>
      <c r="C49" s="11"/>
      <c r="D49" s="11"/>
      <c r="E49" s="47"/>
      <c r="F49" s="47"/>
      <c r="G49" s="11"/>
      <c r="H49" s="12"/>
      <c r="J49" s="2"/>
      <c r="K49" s="23"/>
      <c r="L49" s="23"/>
      <c r="M49" s="23"/>
      <c r="N49" s="23"/>
      <c r="O49" s="2"/>
      <c r="P49" s="2"/>
      <c r="Q49" s="2"/>
      <c r="R49" s="23"/>
    </row>
    <row r="50" spans="1:18">
      <c r="A50" s="10"/>
      <c r="B50" s="11"/>
      <c r="C50" s="11"/>
      <c r="D50" s="11"/>
      <c r="E50" s="11"/>
      <c r="F50" s="11"/>
      <c r="G50" s="11"/>
      <c r="H50" s="12"/>
      <c r="J50" s="2"/>
      <c r="K50" s="23"/>
      <c r="L50" s="23"/>
      <c r="M50" s="23"/>
      <c r="N50" s="23"/>
      <c r="O50" s="2"/>
      <c r="P50" s="2"/>
      <c r="Q50" s="2"/>
      <c r="R50" s="23"/>
    </row>
    <row r="51" spans="1:18">
      <c r="A51" s="36" t="s">
        <v>390</v>
      </c>
      <c r="B51" s="11"/>
      <c r="C51" s="11"/>
      <c r="D51" s="11"/>
      <c r="E51" s="11"/>
      <c r="F51" s="11"/>
      <c r="G51" s="11"/>
      <c r="H51" s="12"/>
      <c r="J51" s="2"/>
      <c r="K51" s="23"/>
      <c r="L51" s="23"/>
      <c r="M51" s="23"/>
      <c r="N51" s="23"/>
      <c r="O51" s="2"/>
      <c r="P51" s="2"/>
      <c r="Q51" s="2"/>
      <c r="R51" s="23"/>
    </row>
    <row r="52" spans="1:18">
      <c r="A52" s="10"/>
      <c r="B52" s="11"/>
      <c r="C52" s="11"/>
      <c r="D52" s="11"/>
      <c r="E52" s="11"/>
      <c r="F52" s="11"/>
      <c r="G52" s="11"/>
      <c r="H52" s="12"/>
      <c r="J52" s="23"/>
      <c r="K52" s="23"/>
      <c r="L52" s="23"/>
      <c r="M52" s="23"/>
      <c r="N52" s="23"/>
      <c r="O52" s="23"/>
      <c r="P52" s="23"/>
      <c r="Q52" s="23"/>
      <c r="R52" s="23"/>
    </row>
    <row r="53" spans="1:18" ht="14">
      <c r="A53" s="48" t="s">
        <v>335</v>
      </c>
      <c r="B53" s="11">
        <v>2.5771638882283142E-3</v>
      </c>
      <c r="C53" s="11">
        <v>5.7588641300433587E-3</v>
      </c>
      <c r="D53" s="11">
        <v>6.524124370534126E-3</v>
      </c>
      <c r="E53" s="47">
        <f>AVERAGE(B53:D53)</f>
        <v>4.9533841296019324E-3</v>
      </c>
      <c r="F53" s="47">
        <f>STDEV(B53:D53)</f>
        <v>2.0931370680283387E-3</v>
      </c>
      <c r="G53" s="11"/>
      <c r="H53" s="12"/>
      <c r="J53" s="43"/>
      <c r="K53" s="23"/>
      <c r="L53" s="23"/>
      <c r="M53" s="23"/>
      <c r="N53" s="23"/>
      <c r="O53" s="23"/>
      <c r="P53" s="23"/>
      <c r="Q53" s="23"/>
      <c r="R53" s="23"/>
    </row>
    <row r="54" spans="1:18" ht="14">
      <c r="A54" s="48" t="s">
        <v>341</v>
      </c>
      <c r="B54" s="11">
        <v>1</v>
      </c>
      <c r="C54" s="11">
        <v>1</v>
      </c>
      <c r="D54" s="11">
        <v>1</v>
      </c>
      <c r="E54" s="47">
        <f t="shared" ref="E54:E55" si="8">AVERAGE(B54:D54)</f>
        <v>1</v>
      </c>
      <c r="F54" s="47">
        <f t="shared" ref="F54:F55" si="9">STDEV(B54:D54)</f>
        <v>0</v>
      </c>
      <c r="G54" s="11">
        <f>TTEST(B53:E53,B54:E54,2,2)</f>
        <v>2.7075122359417838E-17</v>
      </c>
      <c r="H54" s="12" t="s">
        <v>222</v>
      </c>
      <c r="J54" s="2"/>
      <c r="K54" s="23"/>
      <c r="L54" s="23"/>
      <c r="M54" s="23"/>
      <c r="N54" s="23"/>
      <c r="O54" s="2"/>
      <c r="P54" s="2"/>
      <c r="Q54" s="2"/>
      <c r="R54" s="23"/>
    </row>
    <row r="55" spans="1:18" ht="14">
      <c r="A55" s="48" t="s">
        <v>338</v>
      </c>
      <c r="B55" s="11">
        <v>0.15604131861270154</v>
      </c>
      <c r="C55" s="11">
        <v>0.19751032796584428</v>
      </c>
      <c r="D55" s="11">
        <v>0.1862096828903381</v>
      </c>
      <c r="E55" s="47">
        <f t="shared" si="8"/>
        <v>0.17992044315629463</v>
      </c>
      <c r="F55" s="47">
        <f t="shared" si="9"/>
        <v>2.1437947348264555E-2</v>
      </c>
      <c r="G55" s="11">
        <f>TTEST(B54:E54,B55:E55,2,2)</f>
        <v>9.9548451994617335E-11</v>
      </c>
      <c r="H55" s="12" t="s">
        <v>222</v>
      </c>
      <c r="J55" s="2"/>
      <c r="K55" s="23"/>
      <c r="L55" s="23"/>
      <c r="M55" s="23"/>
      <c r="N55" s="23"/>
      <c r="O55" s="2"/>
      <c r="P55" s="2"/>
      <c r="Q55" s="2"/>
      <c r="R55" s="23"/>
    </row>
    <row r="56" spans="1:18">
      <c r="A56" s="10"/>
      <c r="B56" s="11"/>
      <c r="C56" s="11"/>
      <c r="D56" s="11"/>
      <c r="E56" s="47"/>
      <c r="F56" s="47"/>
      <c r="G56" s="11"/>
      <c r="H56" s="12"/>
      <c r="J56" s="2"/>
      <c r="K56" s="23"/>
      <c r="L56" s="23"/>
      <c r="M56" s="23"/>
      <c r="N56" s="23"/>
      <c r="O56" s="2"/>
      <c r="P56" s="2"/>
      <c r="Q56" s="2"/>
      <c r="R56" s="23"/>
    </row>
    <row r="57" spans="1:18">
      <c r="A57" s="10"/>
      <c r="B57" s="11"/>
      <c r="C57" s="11"/>
      <c r="D57" s="11"/>
      <c r="E57" s="11"/>
      <c r="F57" s="11"/>
      <c r="G57" s="11"/>
      <c r="H57" s="12"/>
      <c r="J57" s="2"/>
      <c r="K57" s="23"/>
      <c r="L57" s="23"/>
      <c r="M57" s="23"/>
      <c r="N57" s="23"/>
      <c r="O57" s="2"/>
      <c r="P57" s="2"/>
      <c r="Q57" s="2"/>
      <c r="R57" s="23"/>
    </row>
    <row r="58" spans="1:18">
      <c r="A58" s="36" t="s">
        <v>223</v>
      </c>
      <c r="B58" s="11"/>
      <c r="C58" s="11"/>
      <c r="D58" s="11"/>
      <c r="E58" s="11"/>
      <c r="F58" s="11"/>
      <c r="G58" s="11"/>
      <c r="H58" s="12"/>
      <c r="J58" s="228"/>
      <c r="K58" s="23"/>
      <c r="L58" s="23"/>
      <c r="M58" s="23"/>
      <c r="N58" s="23"/>
      <c r="O58" s="23"/>
      <c r="P58" s="23"/>
      <c r="Q58" s="23"/>
      <c r="R58" s="23"/>
    </row>
    <row r="59" spans="1:18">
      <c r="A59" s="10"/>
      <c r="B59" s="11"/>
      <c r="C59" s="11"/>
      <c r="D59" s="11"/>
      <c r="E59" s="11"/>
      <c r="F59" s="11"/>
      <c r="G59" s="11"/>
      <c r="H59" s="12"/>
      <c r="J59" s="2"/>
      <c r="K59" s="23"/>
      <c r="L59" s="23"/>
      <c r="M59" s="23"/>
      <c r="N59" s="23"/>
      <c r="O59" s="2"/>
      <c r="P59" s="2"/>
      <c r="Q59" s="2"/>
      <c r="R59" s="23"/>
    </row>
    <row r="60" spans="1:18" ht="14">
      <c r="A60" s="48" t="s">
        <v>335</v>
      </c>
      <c r="B60" s="11">
        <v>3.6117859112520486E-4</v>
      </c>
      <c r="C60" s="11">
        <v>1.2106520507216658E-3</v>
      </c>
      <c r="D60" s="11">
        <v>7.8125E-3</v>
      </c>
      <c r="E60" s="47">
        <f>AVERAGE(B60:D60)</f>
        <v>3.128110213948957E-3</v>
      </c>
      <c r="F60" s="47">
        <f>STDEV(B60:D60)</f>
        <v>4.0789743858455647E-3</v>
      </c>
      <c r="G60" s="11"/>
      <c r="H60" s="12"/>
      <c r="J60" s="2"/>
      <c r="K60" s="23"/>
      <c r="L60" s="23"/>
      <c r="M60" s="23"/>
      <c r="N60" s="23"/>
      <c r="O60" s="2"/>
      <c r="P60" s="2"/>
      <c r="Q60" s="2"/>
      <c r="R60" s="23"/>
    </row>
    <row r="61" spans="1:18" ht="14">
      <c r="A61" s="48" t="s">
        <v>341</v>
      </c>
      <c r="B61" s="11">
        <v>1</v>
      </c>
      <c r="C61" s="11">
        <v>1</v>
      </c>
      <c r="D61" s="11">
        <v>1</v>
      </c>
      <c r="E61" s="47">
        <f t="shared" ref="E61:E62" si="10">AVERAGE(B61:D61)</f>
        <v>1</v>
      </c>
      <c r="F61" s="47">
        <f t="shared" ref="F61:F62" si="11">STDEV(B61:D61)</f>
        <v>0</v>
      </c>
      <c r="G61" s="11">
        <f>TTEST(B60:E60,B61:E61,2,2)</f>
        <v>1.46656293682246E-15</v>
      </c>
      <c r="H61" s="12" t="s">
        <v>222</v>
      </c>
      <c r="J61" s="2"/>
      <c r="K61" s="23"/>
      <c r="L61" s="23"/>
      <c r="M61" s="23"/>
      <c r="N61" s="23"/>
      <c r="O61" s="2"/>
      <c r="P61" s="2"/>
      <c r="Q61" s="2"/>
      <c r="R61" s="23"/>
    </row>
    <row r="62" spans="1:18" ht="14">
      <c r="A62" s="48" t="s">
        <v>40</v>
      </c>
      <c r="B62" s="11">
        <v>0.18685615607936715</v>
      </c>
      <c r="C62" s="11">
        <v>0.30885465928173217</v>
      </c>
      <c r="D62" s="11">
        <v>0.3572485349352742</v>
      </c>
      <c r="E62" s="47">
        <f t="shared" si="10"/>
        <v>0.2843197834321245</v>
      </c>
      <c r="F62" s="47">
        <f t="shared" si="11"/>
        <v>8.7805812978187736E-2</v>
      </c>
      <c r="G62" s="11">
        <f>TTEST(B61:E61,B62:E62,2,2)</f>
        <v>1.0248022068295393E-6</v>
      </c>
      <c r="H62" s="12" t="s">
        <v>41</v>
      </c>
      <c r="J62" s="23"/>
      <c r="K62" s="23"/>
      <c r="L62" s="23"/>
      <c r="M62" s="23"/>
      <c r="N62" s="23"/>
      <c r="O62" s="23"/>
      <c r="P62" s="23"/>
      <c r="Q62" s="23"/>
      <c r="R62" s="23"/>
    </row>
    <row r="63" spans="1:18">
      <c r="A63" s="10"/>
      <c r="B63" s="11"/>
      <c r="C63" s="11"/>
      <c r="D63" s="11"/>
      <c r="E63" s="47"/>
      <c r="F63" s="47"/>
      <c r="G63" s="11"/>
      <c r="H63" s="12"/>
      <c r="J63" s="23"/>
      <c r="K63" s="23"/>
      <c r="L63" s="23"/>
      <c r="M63" s="23"/>
      <c r="N63" s="23"/>
      <c r="O63" s="23"/>
      <c r="P63" s="23"/>
      <c r="Q63" s="23"/>
      <c r="R63" s="23"/>
    </row>
    <row r="64" spans="1:18">
      <c r="A64" s="10"/>
      <c r="B64" s="11"/>
      <c r="C64" s="11"/>
      <c r="D64" s="11"/>
      <c r="E64" s="11"/>
      <c r="F64" s="11"/>
      <c r="G64" s="11"/>
      <c r="H64" s="12"/>
      <c r="J64" s="23"/>
      <c r="K64" s="23"/>
      <c r="L64" s="23"/>
      <c r="M64" s="23"/>
      <c r="N64" s="23"/>
      <c r="O64" s="23"/>
      <c r="P64" s="23"/>
      <c r="Q64" s="23"/>
      <c r="R64" s="23"/>
    </row>
    <row r="65" spans="1:8">
      <c r="A65" s="36" t="s">
        <v>300</v>
      </c>
      <c r="B65" s="11"/>
      <c r="C65" s="11"/>
      <c r="D65" s="11"/>
      <c r="E65" s="11"/>
      <c r="F65" s="11"/>
      <c r="G65" s="11"/>
      <c r="H65" s="12"/>
    </row>
    <row r="66" spans="1:8">
      <c r="A66" s="10"/>
      <c r="B66" s="11"/>
      <c r="C66" s="11"/>
      <c r="D66" s="11"/>
      <c r="E66" s="11"/>
      <c r="F66" s="11"/>
      <c r="G66" s="11"/>
      <c r="H66" s="12"/>
    </row>
    <row r="67" spans="1:8" ht="14">
      <c r="A67" s="48" t="s">
        <v>335</v>
      </c>
      <c r="B67" s="11">
        <v>1.2691443693066207E-2</v>
      </c>
      <c r="C67" s="11">
        <v>3.9830019603726889E-2</v>
      </c>
      <c r="D67" s="11">
        <v>5.6719947207322541E-2</v>
      </c>
      <c r="E67" s="47">
        <f>AVERAGE(B67:D67)</f>
        <v>3.6413803501371876E-2</v>
      </c>
      <c r="F67" s="47">
        <f>STDEV(B67:D67)</f>
        <v>2.2212162879146031E-2</v>
      </c>
      <c r="G67" s="11"/>
      <c r="H67" s="12"/>
    </row>
    <row r="68" spans="1:8" ht="14">
      <c r="A68" s="48" t="s">
        <v>341</v>
      </c>
      <c r="B68" s="11">
        <v>1</v>
      </c>
      <c r="C68" s="11">
        <v>1</v>
      </c>
      <c r="D68" s="11">
        <v>1</v>
      </c>
      <c r="E68" s="47">
        <f t="shared" ref="E68:E69" si="12">AVERAGE(B68:D68)</f>
        <v>1</v>
      </c>
      <c r="F68" s="47">
        <f t="shared" ref="F68:F69" si="13">STDEV(B68:D68)</f>
        <v>0</v>
      </c>
      <c r="G68" s="11">
        <f>TTEST(B67:E67,B68:E68,2,2)</f>
        <v>4.6821581192053174E-11</v>
      </c>
      <c r="H68" s="12" t="s">
        <v>222</v>
      </c>
    </row>
    <row r="69" spans="1:8" ht="15" thickBot="1">
      <c r="A69" s="49" t="s">
        <v>338</v>
      </c>
      <c r="B69" s="17">
        <v>0.38024468831025249</v>
      </c>
      <c r="C69" s="17">
        <v>0.36349312933007827</v>
      </c>
      <c r="D69" s="17">
        <v>0.49654624771851996</v>
      </c>
      <c r="E69" s="50">
        <f t="shared" si="12"/>
        <v>0.41342802178628357</v>
      </c>
      <c r="F69" s="50">
        <f t="shared" si="13"/>
        <v>7.2468153651506106E-2</v>
      </c>
      <c r="G69" s="17">
        <f>TTEST(B68:E68,B69:E69,2,2)</f>
        <v>1.0679056116161503E-6</v>
      </c>
      <c r="H69" s="19" t="s">
        <v>222</v>
      </c>
    </row>
  </sheetData>
  <phoneticPr fontId="1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95"/>
  <sheetViews>
    <sheetView topLeftCell="A5" zoomScale="75" zoomScaleNormal="75" zoomScalePageLayoutView="75" workbookViewId="0">
      <selection activeCell="B7" sqref="B7:D7"/>
    </sheetView>
  </sheetViews>
  <sheetFormatPr baseColWidth="10" defaultRowHeight="13" x14ac:dyDescent="0"/>
  <cols>
    <col min="2" max="4" width="12" bestFit="1" customWidth="1"/>
    <col min="7" max="8" width="12.28515625" bestFit="1" customWidth="1"/>
    <col min="15" max="15" width="18" bestFit="1" customWidth="1"/>
    <col min="18" max="18" width="12.28515625" bestFit="1" customWidth="1"/>
  </cols>
  <sheetData>
    <row r="4" spans="1:20" ht="14" thickBot="1">
      <c r="E4" s="11"/>
    </row>
    <row r="5" spans="1:20">
      <c r="A5" s="7" t="s">
        <v>48</v>
      </c>
      <c r="B5" s="8"/>
      <c r="C5" s="8"/>
      <c r="D5" s="8"/>
      <c r="E5" s="8"/>
      <c r="F5" s="8"/>
      <c r="G5" s="8"/>
      <c r="H5" s="9"/>
      <c r="L5" s="157" t="s">
        <v>121</v>
      </c>
      <c r="M5" s="8"/>
      <c r="N5" s="8"/>
      <c r="O5" s="8"/>
      <c r="P5" s="8"/>
      <c r="Q5" s="8"/>
      <c r="R5" s="8"/>
      <c r="S5" s="8"/>
      <c r="T5" s="9"/>
    </row>
    <row r="6" spans="1:20">
      <c r="A6" s="10"/>
      <c r="B6" s="11"/>
      <c r="C6" s="11"/>
      <c r="D6" s="11"/>
      <c r="E6" s="11"/>
      <c r="F6" s="11"/>
      <c r="G6" s="11"/>
      <c r="H6" s="12"/>
      <c r="L6" s="10"/>
      <c r="M6" s="11"/>
      <c r="N6" s="11"/>
      <c r="O6" s="11"/>
      <c r="P6" s="11"/>
      <c r="Q6" s="11"/>
      <c r="R6" s="11"/>
      <c r="S6" s="11"/>
      <c r="T6" s="12"/>
    </row>
    <row r="7" spans="1:20" ht="14" thickBot="1">
      <c r="A7" s="10"/>
      <c r="B7" s="20" t="s">
        <v>45</v>
      </c>
      <c r="C7" s="20" t="s">
        <v>46</v>
      </c>
      <c r="D7" s="20" t="s">
        <v>47</v>
      </c>
      <c r="E7" s="20" t="s">
        <v>50</v>
      </c>
      <c r="F7" s="52" t="s">
        <v>51</v>
      </c>
      <c r="G7" s="52" t="s">
        <v>52</v>
      </c>
      <c r="H7" s="12"/>
      <c r="L7" s="78" t="s">
        <v>363</v>
      </c>
      <c r="M7" s="11"/>
      <c r="N7" s="11"/>
      <c r="O7" s="11"/>
      <c r="P7" s="11"/>
      <c r="Q7" s="11"/>
      <c r="R7" s="11"/>
      <c r="S7" s="11"/>
      <c r="T7" s="12"/>
    </row>
    <row r="8" spans="1:20" ht="14" thickBot="1">
      <c r="A8" s="21" t="s">
        <v>283</v>
      </c>
      <c r="B8" s="11"/>
      <c r="C8" s="11"/>
      <c r="D8" s="11"/>
      <c r="E8" s="11"/>
      <c r="F8" s="11"/>
      <c r="G8" s="11"/>
      <c r="H8" s="12"/>
      <c r="L8" s="10"/>
      <c r="M8" s="11"/>
      <c r="N8" s="11"/>
      <c r="O8" s="11"/>
      <c r="P8" s="11"/>
      <c r="Q8" s="11"/>
      <c r="R8" s="11"/>
      <c r="S8" s="11"/>
      <c r="T8" s="12"/>
    </row>
    <row r="9" spans="1:20">
      <c r="A9" s="10" t="s">
        <v>42</v>
      </c>
      <c r="B9" s="11">
        <v>5.4861127958515466E-3</v>
      </c>
      <c r="C9" s="11">
        <v>8.943157504677229E-3</v>
      </c>
      <c r="D9" s="11">
        <v>1.1086901220315509E-2</v>
      </c>
      <c r="E9" s="11">
        <f>AVERAGE(B9:D9)</f>
        <v>8.5053905069480944E-3</v>
      </c>
      <c r="F9" s="11">
        <f>STDEV(B9:D9)</f>
        <v>2.8259401448240129E-3</v>
      </c>
      <c r="G9" s="11"/>
      <c r="H9" s="12"/>
      <c r="L9" s="10"/>
      <c r="M9" s="88" t="s">
        <v>364</v>
      </c>
      <c r="N9" s="89" t="s">
        <v>49</v>
      </c>
      <c r="O9" s="88" t="s">
        <v>365</v>
      </c>
      <c r="P9" s="76" t="s">
        <v>49</v>
      </c>
      <c r="Q9" s="77" t="s">
        <v>230</v>
      </c>
      <c r="R9" s="86" t="s">
        <v>415</v>
      </c>
      <c r="S9" s="11"/>
      <c r="T9" s="12"/>
    </row>
    <row r="10" spans="1:20" ht="14" thickBot="1">
      <c r="A10" s="10" t="s">
        <v>43</v>
      </c>
      <c r="B10" s="11">
        <v>1</v>
      </c>
      <c r="C10" s="11">
        <v>1</v>
      </c>
      <c r="D10" s="11">
        <v>1</v>
      </c>
      <c r="E10" s="11">
        <f t="shared" ref="E10:E11" si="0">AVERAGE(B10:D10)</f>
        <v>1</v>
      </c>
      <c r="F10" s="11">
        <f t="shared" ref="F10:F11" si="1">STDEV(B10:D10)</f>
        <v>0</v>
      </c>
      <c r="G10" s="11">
        <f>TTEST(B9:E9,B10:E10,2,2)</f>
        <v>1.6752374387626382E-16</v>
      </c>
      <c r="H10" s="12" t="s">
        <v>304</v>
      </c>
      <c r="L10" s="10"/>
      <c r="M10" s="11"/>
      <c r="N10" s="11"/>
      <c r="O10" s="11"/>
      <c r="P10" s="78"/>
      <c r="Q10" s="79"/>
      <c r="R10" s="11"/>
      <c r="S10" s="11"/>
      <c r="T10" s="12"/>
    </row>
    <row r="11" spans="1:20" ht="14" thickBot="1">
      <c r="A11" s="14" t="s">
        <v>44</v>
      </c>
      <c r="B11" s="11">
        <v>5.5552667572910712E-2</v>
      </c>
      <c r="C11" s="11">
        <v>0.16898885412851608</v>
      </c>
      <c r="D11" s="11">
        <v>0.27168371563151478</v>
      </c>
      <c r="E11" s="11">
        <f t="shared" si="0"/>
        <v>0.16540841244431384</v>
      </c>
      <c r="F11" s="11">
        <f t="shared" si="1"/>
        <v>0.10811000025769185</v>
      </c>
      <c r="G11" s="11">
        <f>TTEST(B10:E10,B11:E11,2,2)</f>
        <v>1.4132752641119853E-6</v>
      </c>
      <c r="H11" s="12" t="s">
        <v>304</v>
      </c>
      <c r="L11" s="10" t="s">
        <v>366</v>
      </c>
      <c r="M11" s="80">
        <v>184.76300000000001</v>
      </c>
      <c r="N11" s="11"/>
      <c r="O11" s="11"/>
      <c r="P11" s="78"/>
      <c r="Q11" s="79"/>
      <c r="R11" s="11"/>
      <c r="S11" s="11"/>
      <c r="T11" s="12"/>
    </row>
    <row r="12" spans="1:20" ht="14" thickBot="1">
      <c r="A12" s="10"/>
      <c r="B12" s="11"/>
      <c r="C12" s="11"/>
      <c r="D12" s="11"/>
      <c r="E12" s="11"/>
      <c r="F12" s="11"/>
      <c r="G12" s="11"/>
      <c r="H12" s="12"/>
      <c r="L12" s="10"/>
      <c r="M12" s="81">
        <v>180.643</v>
      </c>
      <c r="N12" s="11"/>
      <c r="O12" s="11"/>
      <c r="P12" s="78"/>
      <c r="Q12" s="79"/>
      <c r="R12" s="11"/>
      <c r="S12" s="11"/>
      <c r="T12" s="12"/>
    </row>
    <row r="13" spans="1:20">
      <c r="A13" s="21" t="s">
        <v>296</v>
      </c>
      <c r="B13" s="11"/>
      <c r="C13" s="11"/>
      <c r="D13" s="11"/>
      <c r="E13" s="11"/>
      <c r="F13" s="11"/>
      <c r="G13" s="11"/>
      <c r="H13" s="12"/>
      <c r="L13" s="10"/>
      <c r="M13" s="10">
        <v>204.22499999999999</v>
      </c>
      <c r="N13" s="11"/>
      <c r="O13" s="11"/>
      <c r="P13" s="78"/>
      <c r="Q13" s="79"/>
      <c r="R13" s="11"/>
      <c r="S13" s="11"/>
      <c r="T13" s="12"/>
    </row>
    <row r="14" spans="1:20" ht="14" thickBot="1">
      <c r="A14" s="10" t="s">
        <v>42</v>
      </c>
      <c r="B14" s="11">
        <v>1.1334999163903547E-3</v>
      </c>
      <c r="C14" s="11">
        <v>7.6090290982470769E-4</v>
      </c>
      <c r="D14" s="11">
        <v>1.0798150911330807E-3</v>
      </c>
      <c r="E14" s="11">
        <f>AVERAGE(B14:D14)</f>
        <v>9.9140597244938111E-4</v>
      </c>
      <c r="F14" s="11">
        <f>STDEV(B14:D14)</f>
        <v>2.0141812610895171E-4</v>
      </c>
      <c r="G14" s="11"/>
      <c r="H14" s="12"/>
      <c r="L14" s="10"/>
      <c r="M14" s="82">
        <v>180.13800000000001</v>
      </c>
      <c r="N14" s="11">
        <v>187.44225</v>
      </c>
      <c r="O14" s="11"/>
      <c r="P14" s="78"/>
      <c r="Q14" s="79"/>
      <c r="R14" s="11"/>
      <c r="S14" s="11"/>
      <c r="T14" s="12"/>
    </row>
    <row r="15" spans="1:20">
      <c r="A15" s="10" t="s">
        <v>43</v>
      </c>
      <c r="B15" s="11">
        <v>1</v>
      </c>
      <c r="C15" s="11">
        <v>1</v>
      </c>
      <c r="D15" s="11">
        <v>1</v>
      </c>
      <c r="E15" s="11">
        <f t="shared" ref="E15:E16" si="2">AVERAGE(B15:D15)</f>
        <v>1</v>
      </c>
      <c r="F15" s="11">
        <f t="shared" ref="F15:F16" si="3">STDEV(B15:D15)</f>
        <v>0</v>
      </c>
      <c r="G15" s="11">
        <f>TTEST(B14:E14,B15:E15,2,2)</f>
        <v>2.0990652396626803E-23</v>
      </c>
      <c r="H15" s="12" t="s">
        <v>304</v>
      </c>
      <c r="L15" s="10" t="s">
        <v>405</v>
      </c>
      <c r="M15" s="80">
        <v>269.39699999999999</v>
      </c>
      <c r="N15" s="11"/>
      <c r="O15" s="11">
        <v>81.95474999999999</v>
      </c>
      <c r="P15" s="78"/>
      <c r="Q15" s="79"/>
      <c r="R15" s="11"/>
      <c r="S15" s="11"/>
      <c r="T15" s="12"/>
    </row>
    <row r="16" spans="1:20" ht="14" thickBot="1">
      <c r="A16" s="14" t="s">
        <v>44</v>
      </c>
      <c r="B16" s="11">
        <v>0.10153154954452986</v>
      </c>
      <c r="C16" s="11">
        <v>0.15496346249237317</v>
      </c>
      <c r="D16" s="11">
        <v>0.19546741078214885</v>
      </c>
      <c r="E16" s="11">
        <f t="shared" si="2"/>
        <v>0.15065414093968396</v>
      </c>
      <c r="F16" s="11">
        <f t="shared" si="3"/>
        <v>4.7115965402362847E-2</v>
      </c>
      <c r="G16" s="11">
        <f>TTEST(B15:E15,B16:E16,2,2)</f>
        <v>9.0333372899579981E-9</v>
      </c>
      <c r="H16" s="12" t="s">
        <v>304</v>
      </c>
      <c r="L16" s="10"/>
      <c r="M16" s="81">
        <v>221.98699999999999</v>
      </c>
      <c r="N16" s="11"/>
      <c r="O16" s="11">
        <v>34.544749999999993</v>
      </c>
      <c r="P16" s="78"/>
      <c r="Q16" s="79"/>
      <c r="R16" s="11"/>
      <c r="S16" s="11"/>
      <c r="T16" s="12"/>
    </row>
    <row r="17" spans="1:20" ht="14" thickBot="1">
      <c r="A17" s="10"/>
      <c r="B17" s="11"/>
      <c r="C17" s="11"/>
      <c r="D17" s="11"/>
      <c r="E17" s="11"/>
      <c r="F17" s="11"/>
      <c r="G17" s="11"/>
      <c r="H17" s="12"/>
      <c r="L17" s="10"/>
      <c r="M17" s="81">
        <v>258.32100000000003</v>
      </c>
      <c r="N17" s="11"/>
      <c r="O17" s="11">
        <v>70.878750000000025</v>
      </c>
      <c r="P17" s="78"/>
      <c r="Q17" s="79"/>
      <c r="R17" s="11"/>
      <c r="S17" s="11"/>
      <c r="T17" s="12"/>
    </row>
    <row r="18" spans="1:20" ht="14" thickBot="1">
      <c r="A18" s="21" t="s">
        <v>389</v>
      </c>
      <c r="B18" s="11"/>
      <c r="C18" s="11"/>
      <c r="D18" s="11"/>
      <c r="E18" s="11"/>
      <c r="F18" s="11"/>
      <c r="G18" s="11"/>
      <c r="H18" s="12"/>
      <c r="L18" s="10"/>
      <c r="M18" s="82">
        <v>265.79500000000002</v>
      </c>
      <c r="N18" s="11">
        <v>253.875</v>
      </c>
      <c r="O18" s="11">
        <v>78.352750000000015</v>
      </c>
      <c r="P18" s="78">
        <v>66.432749999999999</v>
      </c>
      <c r="Q18" s="79">
        <v>21.753393175931645</v>
      </c>
      <c r="R18" s="11"/>
      <c r="S18" s="11"/>
      <c r="T18" s="12"/>
    </row>
    <row r="19" spans="1:20">
      <c r="A19" s="10" t="s">
        <v>42</v>
      </c>
      <c r="B19" s="11">
        <v>2.7717253050788767E-3</v>
      </c>
      <c r="C19" s="11">
        <v>4.1433114897196019E-3</v>
      </c>
      <c r="D19" s="11">
        <v>2.04313464803229E-3</v>
      </c>
      <c r="E19" s="11">
        <f>AVERAGE(B19:D19)</f>
        <v>2.9860571476102559E-3</v>
      </c>
      <c r="F19" s="11">
        <f>STDEV(B19:D19)</f>
        <v>1.0663673361614632E-3</v>
      </c>
      <c r="G19" s="11"/>
      <c r="H19" s="12"/>
      <c r="L19" s="10" t="s">
        <v>406</v>
      </c>
      <c r="M19" s="80">
        <v>205.96899999999999</v>
      </c>
      <c r="N19" s="11"/>
      <c r="O19" s="11"/>
      <c r="P19" s="78"/>
      <c r="Q19" s="79"/>
      <c r="R19" s="11"/>
      <c r="S19" s="11"/>
      <c r="T19" s="12"/>
    </row>
    <row r="20" spans="1:20">
      <c r="A20" s="10" t="s">
        <v>43</v>
      </c>
      <c r="B20" s="11">
        <v>1</v>
      </c>
      <c r="C20" s="11">
        <v>1</v>
      </c>
      <c r="D20" s="11">
        <v>1</v>
      </c>
      <c r="E20" s="11">
        <f t="shared" ref="E20:E21" si="4">AVERAGE(B20:D20)</f>
        <v>1</v>
      </c>
      <c r="F20" s="11">
        <f t="shared" ref="F20:F21" si="5">STDEV(B20:D20)</f>
        <v>0</v>
      </c>
      <c r="G20" s="11">
        <f>TTEST(B19:E19,B20:E20,2,2)</f>
        <v>4.6782381838180984E-19</v>
      </c>
      <c r="H20" s="12" t="s">
        <v>304</v>
      </c>
      <c r="L20" s="10"/>
      <c r="M20" s="81">
        <v>238.298</v>
      </c>
      <c r="N20" s="11"/>
      <c r="O20" s="11"/>
      <c r="P20" s="78"/>
      <c r="Q20" s="79"/>
      <c r="R20" s="11"/>
      <c r="S20" s="11"/>
      <c r="T20" s="12"/>
    </row>
    <row r="21" spans="1:20" ht="14" thickBot="1">
      <c r="A21" s="14" t="s">
        <v>44</v>
      </c>
      <c r="B21" s="11">
        <v>0.21095394903250486</v>
      </c>
      <c r="C21" s="11">
        <v>0.23164701547259281</v>
      </c>
      <c r="D21" s="11">
        <v>0.25348986994750783</v>
      </c>
      <c r="E21" s="11">
        <f t="shared" si="4"/>
        <v>0.23203027815086852</v>
      </c>
      <c r="F21" s="11">
        <f t="shared" si="5"/>
        <v>2.1270550292182524E-2</v>
      </c>
      <c r="G21" s="11">
        <f>TTEST(B20:E20,B21:E21,2,2)</f>
        <v>1.4079381269723172E-10</v>
      </c>
      <c r="H21" s="12" t="s">
        <v>304</v>
      </c>
      <c r="L21" s="10"/>
      <c r="M21" s="81">
        <v>221.45099999999999</v>
      </c>
      <c r="N21" s="11"/>
      <c r="O21" s="11"/>
      <c r="P21" s="78"/>
      <c r="Q21" s="79"/>
      <c r="R21" s="11"/>
      <c r="S21" s="11"/>
      <c r="T21" s="12"/>
    </row>
    <row r="22" spans="1:20" ht="14" thickBot="1">
      <c r="A22" s="10"/>
      <c r="B22" s="11"/>
      <c r="C22" s="11"/>
      <c r="D22" s="11"/>
      <c r="E22" s="11"/>
      <c r="F22" s="11"/>
      <c r="G22" s="11"/>
      <c r="H22" s="12"/>
      <c r="L22" s="10"/>
      <c r="M22" s="82">
        <v>242.70400000000001</v>
      </c>
      <c r="N22" s="11">
        <v>227.10550000000001</v>
      </c>
      <c r="O22" s="11"/>
      <c r="P22" s="78"/>
      <c r="Q22" s="79"/>
      <c r="R22" s="11"/>
      <c r="S22" s="11"/>
      <c r="T22" s="12"/>
    </row>
    <row r="23" spans="1:20">
      <c r="A23" s="21" t="s">
        <v>305</v>
      </c>
      <c r="B23" s="11"/>
      <c r="C23" s="11"/>
      <c r="D23" s="11"/>
      <c r="E23" s="11"/>
      <c r="F23" s="11"/>
      <c r="G23" s="11"/>
      <c r="H23" s="12"/>
      <c r="L23" s="10" t="s">
        <v>407</v>
      </c>
      <c r="M23" s="80">
        <v>359.524</v>
      </c>
      <c r="N23" s="11"/>
      <c r="O23" s="11">
        <v>132.41849999999999</v>
      </c>
      <c r="P23" s="78"/>
      <c r="Q23" s="79"/>
      <c r="R23" s="11"/>
      <c r="S23" s="11"/>
      <c r="T23" s="12"/>
    </row>
    <row r="24" spans="1:20">
      <c r="A24" s="10" t="s">
        <v>42</v>
      </c>
      <c r="B24" s="11">
        <v>1.7144102487036137E-4</v>
      </c>
      <c r="C24" s="11">
        <v>2.9296176327471047E-4</v>
      </c>
      <c r="D24" s="11">
        <v>4.8659192520892036E-4</v>
      </c>
      <c r="E24" s="11">
        <f>AVERAGE(B24:D24)</f>
        <v>3.1699823778466406E-4</v>
      </c>
      <c r="F24" s="11">
        <f>STDEV(B24:D24)</f>
        <v>1.5894444493659354E-4</v>
      </c>
      <c r="G24" s="11"/>
      <c r="H24" s="12"/>
      <c r="L24" s="10"/>
      <c r="M24" s="81">
        <v>385.78500000000003</v>
      </c>
      <c r="N24" s="11"/>
      <c r="O24" s="11">
        <v>158.67950000000002</v>
      </c>
      <c r="P24" s="78"/>
      <c r="Q24" s="79"/>
      <c r="R24" s="11"/>
      <c r="S24" s="11"/>
      <c r="T24" s="12"/>
    </row>
    <row r="25" spans="1:20">
      <c r="A25" s="10" t="s">
        <v>43</v>
      </c>
      <c r="B25" s="11">
        <v>1</v>
      </c>
      <c r="C25" s="11">
        <v>1</v>
      </c>
      <c r="D25" s="11">
        <v>1</v>
      </c>
      <c r="E25" s="11">
        <f t="shared" ref="E25:E26" si="6">AVERAGE(B25:D25)</f>
        <v>1</v>
      </c>
      <c r="F25" s="11">
        <f t="shared" ref="F25:F26" si="7">STDEV(B25:D25)</f>
        <v>0</v>
      </c>
      <c r="G25" s="11">
        <f>TTEST(B24:E24,B25:E25,2,2)</f>
        <v>5.0483362237688303E-24</v>
      </c>
      <c r="H25" s="12" t="s">
        <v>304</v>
      </c>
      <c r="L25" s="10"/>
      <c r="M25" s="81">
        <v>360.49200000000002</v>
      </c>
      <c r="N25" s="11"/>
      <c r="O25" s="11">
        <v>133.38650000000001</v>
      </c>
      <c r="P25" s="78"/>
      <c r="Q25" s="79"/>
      <c r="R25" s="11"/>
      <c r="S25" s="11"/>
      <c r="T25" s="12"/>
    </row>
    <row r="26" spans="1:20" ht="14" thickBot="1">
      <c r="A26" s="14" t="s">
        <v>44</v>
      </c>
      <c r="B26" s="11">
        <v>7.9936598829839348E-2</v>
      </c>
      <c r="C26" s="11">
        <v>0.22814137213586258</v>
      </c>
      <c r="D26" s="11">
        <v>0.23651441168139925</v>
      </c>
      <c r="E26" s="11">
        <f t="shared" si="6"/>
        <v>0.1815307942157004</v>
      </c>
      <c r="F26" s="11">
        <f t="shared" si="7"/>
        <v>8.808270176307692E-2</v>
      </c>
      <c r="G26" s="11">
        <f>TTEST(B25:E25,B26:E26,2,2)</f>
        <v>4.7103173794420754E-7</v>
      </c>
      <c r="H26" s="12" t="s">
        <v>304</v>
      </c>
      <c r="L26" s="10"/>
      <c r="M26" s="82">
        <v>356.63400000000001</v>
      </c>
      <c r="N26" s="11">
        <v>365.60874999999999</v>
      </c>
      <c r="O26" s="11">
        <v>129.52850000000001</v>
      </c>
      <c r="P26" s="78">
        <v>138.50325000000001</v>
      </c>
      <c r="Q26" s="79">
        <v>13.550307681008576</v>
      </c>
      <c r="R26" s="11">
        <f>TTEST(O15:O18,O23:O26,2,2)</f>
        <v>1.3504508624502011E-3</v>
      </c>
      <c r="S26" s="11" t="s">
        <v>416</v>
      </c>
      <c r="T26" s="12" t="s">
        <v>417</v>
      </c>
    </row>
    <row r="27" spans="1:20" ht="14" thickBot="1">
      <c r="A27" s="10"/>
      <c r="B27" s="11"/>
      <c r="C27" s="11"/>
      <c r="D27" s="11"/>
      <c r="E27" s="11"/>
      <c r="F27" s="11"/>
      <c r="G27" s="11"/>
      <c r="H27" s="12"/>
      <c r="L27" s="10" t="s">
        <v>408</v>
      </c>
      <c r="M27" s="80">
        <v>291.03699999999998</v>
      </c>
      <c r="N27" s="11"/>
      <c r="O27" s="11">
        <v>63.931499999999971</v>
      </c>
      <c r="P27" s="78"/>
      <c r="Q27" s="79"/>
      <c r="R27" s="11"/>
      <c r="S27" s="11"/>
      <c r="T27" s="12"/>
    </row>
    <row r="28" spans="1:20">
      <c r="A28" s="21" t="s">
        <v>299</v>
      </c>
      <c r="B28" s="11"/>
      <c r="C28" s="11"/>
      <c r="D28" s="11"/>
      <c r="E28" s="11"/>
      <c r="F28" s="11"/>
      <c r="G28" s="11"/>
      <c r="H28" s="12"/>
      <c r="L28" s="10"/>
      <c r="M28" s="81">
        <v>295.52699999999999</v>
      </c>
      <c r="N28" s="11"/>
      <c r="O28" s="11">
        <v>68.42149999999998</v>
      </c>
      <c r="P28" s="78"/>
      <c r="Q28" s="79"/>
      <c r="R28" s="11"/>
      <c r="S28" s="11"/>
      <c r="T28" s="12"/>
    </row>
    <row r="29" spans="1:20">
      <c r="A29" s="10" t="s">
        <v>42</v>
      </c>
      <c r="B29" s="11">
        <v>2.7562607539212327E-4</v>
      </c>
      <c r="C29" s="11">
        <v>1.8931441737012973E-3</v>
      </c>
      <c r="D29" s="11">
        <v>8.1551554631676846E-4</v>
      </c>
      <c r="E29" s="11">
        <f>AVERAGE(B29:D29)</f>
        <v>9.9476193180339642E-4</v>
      </c>
      <c r="F29" s="11">
        <f>STDEV(B29:D29)</f>
        <v>8.2352179668904169E-4</v>
      </c>
      <c r="G29" s="11"/>
      <c r="H29" s="12"/>
      <c r="L29" s="10"/>
      <c r="M29" s="81"/>
      <c r="N29" s="11"/>
      <c r="O29" s="11"/>
      <c r="P29" s="78"/>
      <c r="Q29" s="79"/>
      <c r="R29" s="11"/>
      <c r="S29" s="11"/>
      <c r="T29" s="12"/>
    </row>
    <row r="30" spans="1:20" ht="14" thickBot="1">
      <c r="A30" s="10" t="s">
        <v>43</v>
      </c>
      <c r="B30" s="11">
        <v>1</v>
      </c>
      <c r="C30" s="11">
        <v>1</v>
      </c>
      <c r="D30" s="11">
        <v>1</v>
      </c>
      <c r="E30" s="11">
        <f t="shared" ref="E30:E31" si="8">AVERAGE(B30:D30)</f>
        <v>1</v>
      </c>
      <c r="F30" s="11">
        <f t="shared" ref="F30:F31" si="9">STDEV(B30:D30)</f>
        <v>0</v>
      </c>
      <c r="G30" s="11">
        <f>TTEST(B29:E29,B30:E30,2,2)</f>
        <v>9.8060306262455772E-20</v>
      </c>
      <c r="H30" s="12" t="s">
        <v>304</v>
      </c>
      <c r="L30" s="10"/>
      <c r="M30" s="82">
        <v>295.12400000000002</v>
      </c>
      <c r="N30" s="11">
        <v>293.89600000000002</v>
      </c>
      <c r="O30" s="11">
        <v>68.018500000000017</v>
      </c>
      <c r="P30" s="78">
        <v>66.790499999999994</v>
      </c>
      <c r="Q30" s="79">
        <v>2.4841523705280499</v>
      </c>
      <c r="R30" s="11">
        <f>TTEST(O23:O26,O27:O30,2,2)</f>
        <v>3.0662830795852232E-4</v>
      </c>
      <c r="S30" s="11" t="s">
        <v>418</v>
      </c>
      <c r="T30" s="12" t="s">
        <v>419</v>
      </c>
    </row>
    <row r="31" spans="1:20" ht="14" thickBot="1">
      <c r="A31" s="14" t="s">
        <v>44</v>
      </c>
      <c r="B31" s="11">
        <v>8.2469244423305943E-2</v>
      </c>
      <c r="C31" s="11">
        <v>0.13350817600598169</v>
      </c>
      <c r="D31" s="11">
        <v>0.14112055060076684</v>
      </c>
      <c r="E31" s="11">
        <f t="shared" si="8"/>
        <v>0.11903265701001815</v>
      </c>
      <c r="F31" s="11">
        <f t="shared" si="9"/>
        <v>3.1892780009469886E-2</v>
      </c>
      <c r="G31" s="11">
        <f>TTEST(B30:E30,B31:E31,2,2)</f>
        <v>7.0105531132638106E-10</v>
      </c>
      <c r="H31" s="12" t="s">
        <v>304</v>
      </c>
      <c r="L31" s="10" t="s">
        <v>409</v>
      </c>
      <c r="M31" s="80">
        <v>262.88299999999998</v>
      </c>
      <c r="N31" s="11"/>
      <c r="O31" s="11">
        <v>35.777499999999975</v>
      </c>
      <c r="P31" s="78"/>
      <c r="Q31" s="79"/>
      <c r="R31" s="11"/>
      <c r="S31" s="11"/>
      <c r="T31" s="12"/>
    </row>
    <row r="32" spans="1:20" ht="14" thickBot="1">
      <c r="A32" s="10"/>
      <c r="B32" s="11"/>
      <c r="C32" s="11"/>
      <c r="D32" s="11"/>
      <c r="E32" s="11"/>
      <c r="F32" s="11"/>
      <c r="G32" s="11"/>
      <c r="H32" s="12"/>
      <c r="L32" s="10"/>
      <c r="M32" s="81">
        <v>265.70600000000002</v>
      </c>
      <c r="N32" s="11"/>
      <c r="O32" s="11">
        <v>38.600500000000011</v>
      </c>
      <c r="P32" s="78"/>
      <c r="Q32" s="79"/>
      <c r="R32" s="11"/>
      <c r="S32" s="11"/>
      <c r="T32" s="12"/>
    </row>
    <row r="33" spans="1:20">
      <c r="A33" s="21" t="s">
        <v>300</v>
      </c>
      <c r="B33" s="11"/>
      <c r="C33" s="11"/>
      <c r="D33" s="11"/>
      <c r="E33" s="11"/>
      <c r="F33" s="11"/>
      <c r="G33" s="11"/>
      <c r="H33" s="12"/>
      <c r="L33" s="10"/>
      <c r="M33" s="81">
        <v>273.48099999999999</v>
      </c>
      <c r="N33" s="11"/>
      <c r="O33" s="11">
        <v>46.375499999999988</v>
      </c>
      <c r="P33" s="78"/>
      <c r="Q33" s="79"/>
      <c r="R33" s="11"/>
      <c r="S33" s="11"/>
      <c r="T33" s="12"/>
    </row>
    <row r="34" spans="1:20" ht="14" thickBot="1">
      <c r="A34" s="10" t="s">
        <v>42</v>
      </c>
      <c r="B34" s="11">
        <v>2.446610231687755E-3</v>
      </c>
      <c r="C34" s="11">
        <v>4.978752450465875E-3</v>
      </c>
      <c r="D34" s="11">
        <v>5.9002835373548118E-3</v>
      </c>
      <c r="E34" s="11">
        <f>AVERAGE(B34:D34)</f>
        <v>4.4418820731694812E-3</v>
      </c>
      <c r="F34" s="11">
        <f>STDEV(B34:D34)</f>
        <v>1.7883336313683426E-3</v>
      </c>
      <c r="G34" s="11"/>
      <c r="H34" s="12"/>
      <c r="L34" s="10"/>
      <c r="M34" s="82">
        <v>283.19799999999998</v>
      </c>
      <c r="N34" s="11">
        <v>271.31700000000001</v>
      </c>
      <c r="O34" s="11">
        <v>56.092499999999973</v>
      </c>
      <c r="P34" s="78">
        <v>44.211499999999987</v>
      </c>
      <c r="Q34" s="79">
        <v>9.1004896205277408</v>
      </c>
      <c r="R34" s="11">
        <f>TTEST(O23:O26,O31:O34,2,2)</f>
        <v>2.5285803549394171E-5</v>
      </c>
      <c r="S34" s="11" t="s">
        <v>418</v>
      </c>
      <c r="T34" s="12" t="s">
        <v>419</v>
      </c>
    </row>
    <row r="35" spans="1:20">
      <c r="A35" s="10" t="s">
        <v>43</v>
      </c>
      <c r="B35" s="11">
        <v>1</v>
      </c>
      <c r="C35" s="11">
        <v>1</v>
      </c>
      <c r="D35" s="11">
        <v>1</v>
      </c>
      <c r="E35" s="11">
        <f t="shared" ref="E35:E36" si="10">AVERAGE(B35:D35)</f>
        <v>1</v>
      </c>
      <c r="F35" s="11">
        <f t="shared" ref="F35:F36" si="11">STDEV(B35:D35)</f>
        <v>0</v>
      </c>
      <c r="G35" s="11">
        <f>TTEST(B34:E34,B35:E35,2,2)</f>
        <v>1.0498757362058468E-17</v>
      </c>
      <c r="H35" s="12" t="s">
        <v>304</v>
      </c>
      <c r="L35" s="10" t="s">
        <v>410</v>
      </c>
      <c r="M35" s="80">
        <v>259.63900000000001</v>
      </c>
      <c r="N35" s="11"/>
      <c r="O35" s="11">
        <v>32.533500000000004</v>
      </c>
      <c r="P35" s="78"/>
      <c r="Q35" s="79"/>
      <c r="R35" s="11"/>
      <c r="S35" s="11"/>
      <c r="T35" s="12"/>
    </row>
    <row r="36" spans="1:20" ht="14" thickBot="1">
      <c r="A36" s="14" t="s">
        <v>44</v>
      </c>
      <c r="B36" s="11">
        <v>0.30249852230482355</v>
      </c>
      <c r="C36" s="11">
        <v>0.45375957765858033</v>
      </c>
      <c r="D36" s="11">
        <v>0.33797770825703188</v>
      </c>
      <c r="E36" s="11">
        <f t="shared" si="10"/>
        <v>0.3647452694068119</v>
      </c>
      <c r="F36" s="11">
        <f t="shared" si="11"/>
        <v>7.9103435223215751E-2</v>
      </c>
      <c r="G36" s="11">
        <f>TTEST(B35:E35,B36:E36,2,2)</f>
        <v>1.1188964895404634E-6</v>
      </c>
      <c r="H36" s="12" t="s">
        <v>304</v>
      </c>
      <c r="L36" s="10"/>
      <c r="M36" s="81">
        <v>263.64999999999998</v>
      </c>
      <c r="N36" s="11"/>
      <c r="O36" s="11">
        <v>36.544499999999971</v>
      </c>
      <c r="P36" s="78"/>
      <c r="Q36" s="79"/>
      <c r="R36" s="11"/>
      <c r="S36" s="11"/>
      <c r="T36" s="12"/>
    </row>
    <row r="37" spans="1:20" ht="14" thickBot="1">
      <c r="A37" s="10"/>
      <c r="B37" s="11"/>
      <c r="C37" s="11"/>
      <c r="D37" s="11"/>
      <c r="E37" s="11"/>
      <c r="F37" s="11"/>
      <c r="G37" s="11"/>
      <c r="H37" s="12"/>
      <c r="L37" s="10"/>
      <c r="M37" s="81">
        <v>255.78399999999999</v>
      </c>
      <c r="N37" s="11"/>
      <c r="O37" s="11">
        <v>28.678499999999985</v>
      </c>
      <c r="P37" s="78"/>
      <c r="Q37" s="79"/>
      <c r="R37" s="11"/>
      <c r="S37" s="11"/>
      <c r="T37" s="12"/>
    </row>
    <row r="38" spans="1:20" ht="16" thickBot="1">
      <c r="A38" s="21" t="s">
        <v>303</v>
      </c>
      <c r="B38" s="11"/>
      <c r="C38" s="11"/>
      <c r="D38" s="11"/>
      <c r="E38" s="11"/>
      <c r="F38" s="11"/>
      <c r="G38" s="11"/>
      <c r="H38" s="12"/>
      <c r="L38" s="10"/>
      <c r="M38" s="82">
        <v>247.691</v>
      </c>
      <c r="N38" s="11">
        <v>256.69099999999997</v>
      </c>
      <c r="O38" s="11">
        <v>20.585499999999996</v>
      </c>
      <c r="P38" s="78">
        <v>29.585499999999989</v>
      </c>
      <c r="Q38" s="79">
        <v>6.8054153436803535</v>
      </c>
      <c r="R38" s="90"/>
      <c r="S38" s="11"/>
      <c r="T38" s="12"/>
    </row>
    <row r="39" spans="1:20" ht="15">
      <c r="A39" s="10" t="s">
        <v>42</v>
      </c>
      <c r="B39" s="11">
        <v>2.8955876934074171E-2</v>
      </c>
      <c r="C39" s="11">
        <v>4.0526236082844058E-2</v>
      </c>
      <c r="D39" s="11">
        <v>0.22167223723049065</v>
      </c>
      <c r="E39" s="11">
        <f>AVERAGE(B39:D39)</f>
        <v>9.7051450082469626E-2</v>
      </c>
      <c r="F39" s="11">
        <f>STDEV(B39:D39)</f>
        <v>0.1080797101437275</v>
      </c>
      <c r="G39" s="11"/>
      <c r="H39" s="12"/>
      <c r="L39" s="10" t="s">
        <v>411</v>
      </c>
      <c r="M39" s="80"/>
      <c r="N39" s="11"/>
      <c r="O39" s="11"/>
      <c r="P39" s="78"/>
      <c r="Q39" s="79"/>
      <c r="R39" s="90"/>
      <c r="S39" s="11"/>
      <c r="T39" s="12"/>
    </row>
    <row r="40" spans="1:20" ht="15">
      <c r="A40" s="10" t="s">
        <v>43</v>
      </c>
      <c r="B40" s="11">
        <v>1</v>
      </c>
      <c r="C40" s="11">
        <v>1</v>
      </c>
      <c r="D40" s="11">
        <v>1</v>
      </c>
      <c r="E40" s="11">
        <f t="shared" ref="E40:E41" si="12">AVERAGE(B40:D40)</f>
        <v>1</v>
      </c>
      <c r="F40" s="11">
        <f t="shared" ref="F40:F41" si="13">STDEV(B40:D40)</f>
        <v>0</v>
      </c>
      <c r="G40" s="11">
        <f>TTEST(B39:E39,B40:E40,2,2)</f>
        <v>8.8535339618884362E-7</v>
      </c>
      <c r="H40" s="12" t="s">
        <v>304</v>
      </c>
      <c r="L40" s="10"/>
      <c r="M40" s="81">
        <v>249.738</v>
      </c>
      <c r="N40" s="11"/>
      <c r="O40" s="11">
        <v>22.632499999999993</v>
      </c>
      <c r="P40" s="78"/>
      <c r="Q40" s="79"/>
      <c r="R40" s="90"/>
      <c r="S40" s="11"/>
      <c r="T40" s="12"/>
    </row>
    <row r="41" spans="1:20" ht="14" thickBot="1">
      <c r="A41" s="14" t="s">
        <v>44</v>
      </c>
      <c r="B41" s="17">
        <v>0.49827013141393428</v>
      </c>
      <c r="C41" s="17">
        <v>0.53163205488490628</v>
      </c>
      <c r="D41" s="17">
        <v>0.61557220667245827</v>
      </c>
      <c r="E41" s="17">
        <f t="shared" si="12"/>
        <v>0.54849146432376628</v>
      </c>
      <c r="F41" s="17">
        <f t="shared" si="13"/>
        <v>6.0441078580378158E-2</v>
      </c>
      <c r="G41" s="17">
        <f>TTEST(B40:E40,B41:E41,2,2)</f>
        <v>1.7163066900248796E-6</v>
      </c>
      <c r="H41" s="19" t="s">
        <v>304</v>
      </c>
      <c r="L41" s="10"/>
      <c r="M41" s="81">
        <v>245.53800000000001</v>
      </c>
      <c r="N41" s="11"/>
      <c r="O41" s="11">
        <v>18.432500000000005</v>
      </c>
      <c r="P41" s="78"/>
      <c r="Q41" s="79"/>
      <c r="R41" s="11"/>
      <c r="S41" s="11"/>
      <c r="T41" s="12"/>
    </row>
    <row r="42" spans="1:20" ht="14" thickBot="1">
      <c r="L42" s="10"/>
      <c r="M42" s="82">
        <v>249.39699999999999</v>
      </c>
      <c r="N42" s="11">
        <v>248.22433333333333</v>
      </c>
      <c r="O42" s="11">
        <v>22.291499999999985</v>
      </c>
      <c r="P42" s="78">
        <v>21.118833333333328</v>
      </c>
      <c r="Q42" s="79">
        <v>2.3326723587622338</v>
      </c>
      <c r="R42" s="11"/>
      <c r="S42" s="11"/>
      <c r="T42" s="12"/>
    </row>
    <row r="43" spans="1:20">
      <c r="A43" s="7" t="s">
        <v>436</v>
      </c>
      <c r="B43" s="8"/>
      <c r="C43" s="8"/>
      <c r="D43" s="8"/>
      <c r="E43" s="8"/>
      <c r="F43" s="8"/>
      <c r="G43" s="8"/>
      <c r="H43" s="8"/>
      <c r="I43" s="9"/>
      <c r="L43" s="10" t="s">
        <v>412</v>
      </c>
      <c r="M43" s="80">
        <v>250.273</v>
      </c>
      <c r="N43" s="11"/>
      <c r="O43" s="11">
        <v>23.16749999999999</v>
      </c>
      <c r="P43" s="78"/>
      <c r="Q43" s="79"/>
      <c r="R43" s="11"/>
      <c r="S43" s="11"/>
      <c r="T43" s="12"/>
    </row>
    <row r="44" spans="1:20" ht="14" thickBot="1">
      <c r="A44" s="10"/>
      <c r="B44" s="11"/>
      <c r="C44" s="11"/>
      <c r="D44" s="11"/>
      <c r="E44" s="11"/>
      <c r="F44" s="20" t="s">
        <v>50</v>
      </c>
      <c r="G44" s="52" t="s">
        <v>51</v>
      </c>
      <c r="H44" s="52" t="s">
        <v>52</v>
      </c>
      <c r="I44" s="12"/>
      <c r="L44" s="10"/>
      <c r="M44" s="81">
        <v>246.80199999999999</v>
      </c>
      <c r="N44" s="11"/>
      <c r="O44" s="11">
        <v>19.696499999999986</v>
      </c>
      <c r="P44" s="78"/>
      <c r="Q44" s="79"/>
      <c r="R44" s="11"/>
      <c r="S44" s="11"/>
      <c r="T44" s="12"/>
    </row>
    <row r="45" spans="1:20">
      <c r="A45" s="21" t="s">
        <v>389</v>
      </c>
      <c r="B45" s="11"/>
      <c r="C45" s="11"/>
      <c r="D45" s="11"/>
      <c r="E45" s="11"/>
      <c r="F45" s="11"/>
      <c r="G45" s="11"/>
      <c r="H45" s="11"/>
      <c r="I45" s="12"/>
      <c r="L45" s="10"/>
      <c r="M45" s="81">
        <v>240.54900000000001</v>
      </c>
      <c r="N45" s="11"/>
      <c r="O45" s="11">
        <v>13.4435</v>
      </c>
      <c r="P45" s="78"/>
      <c r="Q45" s="79"/>
      <c r="R45" s="11"/>
      <c r="S45" s="11"/>
      <c r="T45" s="12"/>
    </row>
    <row r="46" spans="1:20" ht="14" thickBot="1">
      <c r="A46" s="10" t="s">
        <v>42</v>
      </c>
      <c r="B46" s="11">
        <v>8.9419600000000002E-2</v>
      </c>
      <c r="C46" s="11">
        <v>5.1925979999999997E-2</v>
      </c>
      <c r="D46" s="11">
        <v>2.1548000000000001E-2</v>
      </c>
      <c r="E46" s="11">
        <v>6.8606E-2</v>
      </c>
      <c r="F46" s="11">
        <f>AVERAGE(C46:E46)</f>
        <v>4.7359993333333329E-2</v>
      </c>
      <c r="G46" s="11">
        <f>STDEV(C46:E46)</f>
        <v>2.3858960930437295E-2</v>
      </c>
      <c r="H46" s="11"/>
      <c r="I46" s="12"/>
      <c r="L46" s="10"/>
      <c r="M46" s="82">
        <v>243.15299999999999</v>
      </c>
      <c r="N46" s="11">
        <v>245.19425000000001</v>
      </c>
      <c r="O46" s="11">
        <v>16.047499999999985</v>
      </c>
      <c r="P46" s="78">
        <v>18.08874999999999</v>
      </c>
      <c r="Q46" s="79">
        <v>4.2474938002701519</v>
      </c>
      <c r="R46" s="11"/>
      <c r="S46" s="11"/>
      <c r="T46" s="12"/>
    </row>
    <row r="47" spans="1:20">
      <c r="A47" s="10" t="s">
        <v>43</v>
      </c>
      <c r="B47" s="11">
        <v>1</v>
      </c>
      <c r="C47" s="11">
        <v>1</v>
      </c>
      <c r="D47" s="11">
        <v>1</v>
      </c>
      <c r="E47" s="11">
        <v>1</v>
      </c>
      <c r="F47" s="11">
        <f t="shared" ref="F47:F48" si="14">AVERAGE(C47:E47)</f>
        <v>1</v>
      </c>
      <c r="G47" s="11">
        <f t="shared" ref="G47:G48" si="15">STDEV(C47:E47)</f>
        <v>0</v>
      </c>
      <c r="H47" s="11">
        <f>TTEST(B46:E46,B47:E47,2,2)</f>
        <v>8.3389920129291622E-10</v>
      </c>
      <c r="I47" s="12" t="s">
        <v>359</v>
      </c>
      <c r="L47" s="10" t="s">
        <v>413</v>
      </c>
      <c r="M47" s="80">
        <v>243.636</v>
      </c>
      <c r="N47" s="11"/>
      <c r="O47" s="11">
        <v>16.530499999999989</v>
      </c>
      <c r="P47" s="78"/>
      <c r="Q47" s="79"/>
      <c r="R47" s="11"/>
      <c r="S47" s="11"/>
      <c r="T47" s="12"/>
    </row>
    <row r="48" spans="1:20" ht="14" thickBot="1">
      <c r="A48" s="14" t="s">
        <v>44</v>
      </c>
      <c r="B48" s="11">
        <v>0.5907713</v>
      </c>
      <c r="C48" s="11">
        <v>0.57456640000000003</v>
      </c>
      <c r="D48" s="11">
        <v>0.64024999999999999</v>
      </c>
      <c r="E48" s="11">
        <v>0.48958800000000002</v>
      </c>
      <c r="F48" s="11">
        <f t="shared" si="14"/>
        <v>0.56813480000000005</v>
      </c>
      <c r="G48" s="11">
        <f t="shared" si="15"/>
        <v>7.5536637931006512E-2</v>
      </c>
      <c r="H48" s="11">
        <f>TTEST(B47:E47,B48:E48,2,2)</f>
        <v>9.8353920132056609E-6</v>
      </c>
      <c r="I48" s="12" t="s">
        <v>359</v>
      </c>
      <c r="L48" s="10"/>
      <c r="M48" s="81">
        <v>241.28299999999999</v>
      </c>
      <c r="N48" s="11"/>
      <c r="O48" s="11">
        <v>14.177499999999981</v>
      </c>
      <c r="P48" s="78"/>
      <c r="Q48" s="79"/>
      <c r="R48" s="11"/>
      <c r="S48" s="11"/>
      <c r="T48" s="12"/>
    </row>
    <row r="49" spans="1:20">
      <c r="A49" s="10" t="s">
        <v>305</v>
      </c>
      <c r="B49" s="11"/>
      <c r="C49" s="11"/>
      <c r="D49" s="11"/>
      <c r="E49" s="11"/>
      <c r="F49" s="11"/>
      <c r="G49" s="11"/>
      <c r="H49" s="11"/>
      <c r="I49" s="12"/>
      <c r="L49" s="10"/>
      <c r="M49" s="81">
        <v>246.84800000000001</v>
      </c>
      <c r="N49" s="11"/>
      <c r="O49" s="11">
        <v>19.742500000000007</v>
      </c>
      <c r="P49" s="78"/>
      <c r="Q49" s="79"/>
      <c r="R49" s="11"/>
      <c r="S49" s="11"/>
      <c r="T49" s="12"/>
    </row>
    <row r="50" spans="1:20" ht="14" thickBot="1">
      <c r="A50" s="10" t="s">
        <v>42</v>
      </c>
      <c r="B50" s="11">
        <v>8.0303340000000001E-2</v>
      </c>
      <c r="C50" s="11">
        <v>0.1080918</v>
      </c>
      <c r="D50" s="11">
        <v>8.6010089999999997E-2</v>
      </c>
      <c r="E50" s="11">
        <v>3.08019E-2</v>
      </c>
      <c r="F50" s="11">
        <f>AVERAGE(C50:E50)</f>
        <v>7.4967930000000002E-2</v>
      </c>
      <c r="G50" s="11">
        <f>STDEV(C50:E50)</f>
        <v>3.9810540483667139E-2</v>
      </c>
      <c r="H50" s="11"/>
      <c r="I50" s="12"/>
      <c r="L50" s="14"/>
      <c r="M50" s="82">
        <v>241.34700000000001</v>
      </c>
      <c r="N50" s="17">
        <v>243.27850000000001</v>
      </c>
      <c r="O50" s="17">
        <v>14.241500000000002</v>
      </c>
      <c r="P50" s="83">
        <v>16.172999999999995</v>
      </c>
      <c r="Q50" s="84">
        <v>2.6192778266792134</v>
      </c>
      <c r="R50" s="17"/>
      <c r="S50" s="17"/>
      <c r="T50" s="19"/>
    </row>
    <row r="51" spans="1:20">
      <c r="A51" s="10" t="s">
        <v>43</v>
      </c>
      <c r="B51" s="11">
        <v>1</v>
      </c>
      <c r="C51" s="11">
        <v>1</v>
      </c>
      <c r="D51" s="11">
        <v>1</v>
      </c>
      <c r="E51" s="11">
        <v>1</v>
      </c>
      <c r="F51" s="11">
        <f t="shared" ref="F51" si="16">AVERAGE(C51:E51)</f>
        <v>1</v>
      </c>
      <c r="G51" s="11">
        <f t="shared" ref="G51:G52" si="17">STDEV(C51:E51)</f>
        <v>0</v>
      </c>
      <c r="H51" s="11">
        <f>TTEST(B50:E50,B51:E51,2,2)</f>
        <v>2.0336398740377706E-9</v>
      </c>
      <c r="I51" s="12" t="s">
        <v>359</v>
      </c>
    </row>
    <row r="52" spans="1:20" ht="14" thickBot="1">
      <c r="A52" s="14" t="s">
        <v>44</v>
      </c>
      <c r="B52" s="11">
        <v>0.57653529999999997</v>
      </c>
      <c r="C52" s="11">
        <v>0.66809859999999999</v>
      </c>
      <c r="D52" s="11">
        <v>0.54860070000000005</v>
      </c>
      <c r="E52" s="11">
        <v>0.63885270000000005</v>
      </c>
      <c r="F52" s="11">
        <f t="shared" ref="F52" si="18">AVERAGE(C52:E52)</f>
        <v>0.61851733333333347</v>
      </c>
      <c r="G52" s="11">
        <f t="shared" si="17"/>
        <v>6.2290307265282702E-2</v>
      </c>
      <c r="H52" s="11">
        <f>TTEST(B51:E51,B52:E52,2,2)</f>
        <v>7.4734457840463695E-6</v>
      </c>
      <c r="I52" s="12" t="s">
        <v>359</v>
      </c>
    </row>
    <row r="53" spans="1:20">
      <c r="A53" s="10" t="s">
        <v>437</v>
      </c>
      <c r="B53" s="11"/>
      <c r="C53" s="11"/>
      <c r="D53" s="11"/>
      <c r="E53" s="11"/>
      <c r="F53" s="11"/>
      <c r="G53" s="11"/>
      <c r="H53" s="11"/>
      <c r="I53" s="12"/>
      <c r="L53" s="159" t="s">
        <v>623</v>
      </c>
      <c r="M53" s="8"/>
      <c r="N53" s="8"/>
      <c r="O53" s="9"/>
    </row>
    <row r="54" spans="1:20">
      <c r="A54" s="10" t="s">
        <v>42</v>
      </c>
      <c r="B54" s="11">
        <v>8.9308200000000004E-2</v>
      </c>
      <c r="C54" s="11">
        <v>9.0829400000000005E-2</v>
      </c>
      <c r="D54" s="11">
        <v>0.14451269999999999</v>
      </c>
      <c r="E54" s="11">
        <v>0.1154395</v>
      </c>
      <c r="F54" s="11">
        <f>AVERAGE(C54:E54)</f>
        <v>0.11692720000000001</v>
      </c>
      <c r="G54" s="11">
        <f>STDEV(C54:E54)</f>
        <v>2.6872553157264351E-2</v>
      </c>
      <c r="H54" s="11"/>
      <c r="I54" s="12"/>
      <c r="L54" s="10"/>
      <c r="M54" s="11" t="s">
        <v>420</v>
      </c>
      <c r="N54" s="11" t="s">
        <v>421</v>
      </c>
      <c r="O54" s="12" t="s">
        <v>422</v>
      </c>
    </row>
    <row r="55" spans="1:20">
      <c r="A55" s="10" t="s">
        <v>43</v>
      </c>
      <c r="B55" s="11">
        <v>1</v>
      </c>
      <c r="C55" s="11">
        <v>1</v>
      </c>
      <c r="D55" s="11">
        <v>1</v>
      </c>
      <c r="E55" s="11">
        <v>1</v>
      </c>
      <c r="F55" s="11">
        <f t="shared" ref="F55:F56" si="19">AVERAGE(C55:E55)</f>
        <v>1</v>
      </c>
      <c r="G55" s="11">
        <f t="shared" ref="G55:G56" si="20">STDEV(C55:E55)</f>
        <v>0</v>
      </c>
      <c r="H55" s="11">
        <f>TTEST(B54:E54,B55:E55,2,2)</f>
        <v>6.4231712660725941E-10</v>
      </c>
      <c r="I55" s="12" t="s">
        <v>359</v>
      </c>
      <c r="L55" s="10"/>
      <c r="M55" s="11"/>
      <c r="N55" s="11"/>
      <c r="O55" s="12"/>
    </row>
    <row r="56" spans="1:20" ht="14" thickBot="1">
      <c r="A56" s="14" t="s">
        <v>44</v>
      </c>
      <c r="B56" s="17">
        <v>0.5483133</v>
      </c>
      <c r="C56" s="17">
        <v>0.70234079999999999</v>
      </c>
      <c r="D56" s="17">
        <v>0.59953259999999997</v>
      </c>
      <c r="E56" s="17">
        <v>0.62303960000000003</v>
      </c>
      <c r="F56" s="17">
        <f t="shared" si="19"/>
        <v>0.64163766666666666</v>
      </c>
      <c r="G56" s="17">
        <f t="shared" si="20"/>
        <v>5.3868335407856564E-2</v>
      </c>
      <c r="H56" s="17">
        <f>TTEST(B55:E55,B56:E56,2,2)</f>
        <v>2.1265044907180128E-5</v>
      </c>
      <c r="I56" s="19" t="s">
        <v>359</v>
      </c>
      <c r="L56" s="10" t="s">
        <v>423</v>
      </c>
      <c r="M56" s="11">
        <v>3699</v>
      </c>
      <c r="N56" s="11">
        <v>3852</v>
      </c>
      <c r="O56" s="12">
        <v>4702</v>
      </c>
    </row>
    <row r="57" spans="1:20">
      <c r="L57" s="10"/>
      <c r="M57" s="11">
        <v>3151</v>
      </c>
      <c r="N57" s="11">
        <v>4979</v>
      </c>
      <c r="O57" s="12">
        <v>5171</v>
      </c>
    </row>
    <row r="58" spans="1:20" ht="14" thickBot="1">
      <c r="L58" s="10"/>
      <c r="M58" s="11">
        <v>3749</v>
      </c>
      <c r="N58" s="11">
        <v>4141</v>
      </c>
      <c r="O58" s="12">
        <v>4696</v>
      </c>
    </row>
    <row r="59" spans="1:20">
      <c r="A59" s="157" t="s">
        <v>2</v>
      </c>
      <c r="B59" s="8"/>
      <c r="C59" s="8"/>
      <c r="D59" s="8"/>
      <c r="E59" s="8"/>
      <c r="F59" s="8"/>
      <c r="G59" s="8"/>
      <c r="H59" s="8"/>
      <c r="I59" s="9"/>
      <c r="L59" s="10"/>
      <c r="M59" s="11">
        <v>3734</v>
      </c>
      <c r="N59" s="11">
        <v>3869</v>
      </c>
      <c r="O59" s="12">
        <v>3830</v>
      </c>
    </row>
    <row r="60" spans="1:20">
      <c r="A60" s="10"/>
      <c r="B60" s="11"/>
      <c r="C60" s="11"/>
      <c r="D60" s="11"/>
      <c r="E60" s="11"/>
      <c r="F60" s="11"/>
      <c r="G60" s="11"/>
      <c r="H60" s="11"/>
      <c r="I60" s="12"/>
      <c r="L60" s="10"/>
      <c r="M60" s="11">
        <v>3776</v>
      </c>
      <c r="N60" s="11">
        <v>4800</v>
      </c>
      <c r="O60" s="12">
        <v>5285</v>
      </c>
    </row>
    <row r="61" spans="1:20">
      <c r="A61" s="10"/>
      <c r="B61" s="156" t="s">
        <v>443</v>
      </c>
      <c r="C61" s="156" t="s">
        <v>444</v>
      </c>
      <c r="D61" s="156" t="s">
        <v>456</v>
      </c>
      <c r="E61" s="156" t="s">
        <v>457</v>
      </c>
      <c r="F61" s="156" t="s">
        <v>458</v>
      </c>
      <c r="G61" s="156" t="s">
        <v>459</v>
      </c>
      <c r="H61" s="156" t="s">
        <v>454</v>
      </c>
      <c r="I61" s="12"/>
      <c r="L61" s="10"/>
      <c r="M61" s="11">
        <v>3602</v>
      </c>
      <c r="N61" s="11">
        <v>5085</v>
      </c>
      <c r="O61" s="12">
        <v>4736</v>
      </c>
    </row>
    <row r="62" spans="1:20" ht="15">
      <c r="A62" s="229" t="s">
        <v>445</v>
      </c>
      <c r="B62" s="90">
        <v>33.465130000000002</v>
      </c>
      <c r="C62" s="90">
        <v>7.1736120000000003</v>
      </c>
      <c r="D62" s="11">
        <f>AVERAGE(B62:B64)</f>
        <v>36.813259999999993</v>
      </c>
      <c r="E62" s="11">
        <f>AVERAGE(C62:C64)</f>
        <v>11.644840666666667</v>
      </c>
      <c r="F62" s="11">
        <f>STDEV(B62:B64)</f>
        <v>3.1133720234979934</v>
      </c>
      <c r="G62" s="11">
        <f>STDEV(C62:C64)</f>
        <v>4.0456721545920349</v>
      </c>
      <c r="H62" s="11">
        <f>TTEST(B62:B64,C62:C64,2,2)</f>
        <v>1.0321786477582708E-3</v>
      </c>
      <c r="I62" s="12" t="s">
        <v>227</v>
      </c>
      <c r="L62" s="10" t="s">
        <v>424</v>
      </c>
      <c r="M62" s="11">
        <v>2216</v>
      </c>
      <c r="N62" s="11">
        <v>2174</v>
      </c>
      <c r="O62" s="12">
        <v>1963</v>
      </c>
    </row>
    <row r="63" spans="1:20" ht="15">
      <c r="A63" s="155"/>
      <c r="B63" s="90">
        <v>39.621169999999999</v>
      </c>
      <c r="C63" s="90">
        <v>15.052440000000001</v>
      </c>
      <c r="D63" s="11"/>
      <c r="E63" s="11"/>
      <c r="F63" s="11"/>
      <c r="G63" s="11"/>
      <c r="H63" s="11"/>
      <c r="I63" s="12"/>
      <c r="L63" s="10"/>
      <c r="M63" s="11">
        <v>2587</v>
      </c>
      <c r="N63" s="11">
        <v>2301</v>
      </c>
      <c r="O63" s="12">
        <v>2194</v>
      </c>
    </row>
    <row r="64" spans="1:20" ht="15">
      <c r="A64" s="155"/>
      <c r="B64" s="90">
        <v>37.353479999999998</v>
      </c>
      <c r="C64" s="90">
        <v>12.70847</v>
      </c>
      <c r="D64" s="11"/>
      <c r="E64" s="11"/>
      <c r="F64" s="11"/>
      <c r="G64" s="11"/>
      <c r="H64" s="11"/>
      <c r="I64" s="12"/>
      <c r="L64" s="10"/>
      <c r="M64" s="11">
        <v>2385</v>
      </c>
      <c r="N64" s="11">
        <v>2339</v>
      </c>
      <c r="O64" s="12">
        <v>1892</v>
      </c>
    </row>
    <row r="65" spans="1:15" ht="15">
      <c r="A65" s="155"/>
      <c r="B65" s="90"/>
      <c r="C65" s="11"/>
      <c r="D65" s="11"/>
      <c r="E65" s="11"/>
      <c r="F65" s="11"/>
      <c r="G65" s="11"/>
      <c r="H65" s="11"/>
      <c r="I65" s="12"/>
      <c r="L65" s="10"/>
      <c r="M65" s="11">
        <v>2194</v>
      </c>
      <c r="N65" s="11">
        <v>2316</v>
      </c>
      <c r="O65" s="12">
        <v>2059</v>
      </c>
    </row>
    <row r="66" spans="1:15" ht="15">
      <c r="A66" s="229" t="s">
        <v>446</v>
      </c>
      <c r="B66" s="90">
        <v>36.223840000000003</v>
      </c>
      <c r="C66" s="90">
        <v>6.5300099999999999</v>
      </c>
      <c r="D66" s="11">
        <f>AVERAGE(B66:B68)</f>
        <v>36.127859999999998</v>
      </c>
      <c r="E66" s="11">
        <f>AVERAGE(C66:C68)</f>
        <v>10.472606333333333</v>
      </c>
      <c r="F66" s="11">
        <f>STDEV(B66:B68)</f>
        <v>2.8337793269589651</v>
      </c>
      <c r="G66" s="11">
        <f>STDEV(C66:C68)</f>
        <v>4.3524615644678981</v>
      </c>
      <c r="H66" s="11">
        <f>TTEST(B66:B68,C66:C68,2,2)</f>
        <v>1.0245886627225885E-3</v>
      </c>
      <c r="I66" s="12" t="s">
        <v>227</v>
      </c>
      <c r="L66" s="10"/>
      <c r="M66" s="11">
        <v>2266</v>
      </c>
      <c r="N66" s="11">
        <v>2109</v>
      </c>
      <c r="O66" s="12">
        <v>1727</v>
      </c>
    </row>
    <row r="67" spans="1:15" ht="15">
      <c r="A67" s="155"/>
      <c r="B67" s="90">
        <v>38.912430000000001</v>
      </c>
      <c r="C67" s="90">
        <v>15.143140000000001</v>
      </c>
      <c r="D67" s="11"/>
      <c r="E67" s="11"/>
      <c r="F67" s="11"/>
      <c r="G67" s="11"/>
      <c r="H67" s="11"/>
      <c r="I67" s="12"/>
      <c r="L67" s="10"/>
      <c r="M67" s="11">
        <v>1455</v>
      </c>
      <c r="N67" s="11">
        <v>1723</v>
      </c>
      <c r="O67" s="12">
        <v>1092</v>
      </c>
    </row>
    <row r="68" spans="1:15" ht="15">
      <c r="A68" s="155"/>
      <c r="B68" s="90">
        <v>33.247309999999999</v>
      </c>
      <c r="C68" s="90">
        <v>9.744669</v>
      </c>
      <c r="D68" s="11"/>
      <c r="E68" s="11"/>
      <c r="F68" s="11"/>
      <c r="G68" s="11"/>
      <c r="H68" s="11"/>
      <c r="I68" s="12"/>
      <c r="L68" s="10" t="s">
        <v>425</v>
      </c>
      <c r="M68" s="11">
        <v>2474</v>
      </c>
      <c r="N68" s="11">
        <v>2105</v>
      </c>
      <c r="O68" s="12">
        <v>2586</v>
      </c>
    </row>
    <row r="69" spans="1:15" ht="15">
      <c r="A69" s="155"/>
      <c r="B69" s="90"/>
      <c r="C69" s="11"/>
      <c r="D69" s="11"/>
      <c r="E69" s="11"/>
      <c r="F69" s="11"/>
      <c r="G69" s="11"/>
      <c r="H69" s="11"/>
      <c r="I69" s="12"/>
      <c r="L69" s="10"/>
      <c r="M69" s="11">
        <v>2317</v>
      </c>
      <c r="N69" s="11">
        <v>2521</v>
      </c>
      <c r="O69" s="12">
        <v>2692</v>
      </c>
    </row>
    <row r="70" spans="1:15" ht="15">
      <c r="A70" s="229" t="s">
        <v>447</v>
      </c>
      <c r="B70" s="90">
        <v>15.31419</v>
      </c>
      <c r="C70" s="90">
        <v>9.1221139999999998</v>
      </c>
      <c r="D70" s="11">
        <f>AVERAGE(B70:B72)</f>
        <v>16.776466666666668</v>
      </c>
      <c r="E70" s="11">
        <f>AVERAGE(C70:C72)</f>
        <v>12.918737999999999</v>
      </c>
      <c r="F70" s="11">
        <f>STDEV(B70:B72)</f>
        <v>1.8037073774405137</v>
      </c>
      <c r="G70" s="11">
        <f>STDEV(C70:C72)</f>
        <v>3.8398751162026104</v>
      </c>
      <c r="H70" s="11">
        <f>TTEST(B70:B71,C70:C72,2,2)</f>
        <v>0.27972996045701326</v>
      </c>
      <c r="I70" s="12" t="s">
        <v>455</v>
      </c>
      <c r="L70" s="10"/>
      <c r="M70" s="11">
        <v>2013</v>
      </c>
      <c r="N70" s="11">
        <v>2302</v>
      </c>
      <c r="O70" s="12">
        <v>2313</v>
      </c>
    </row>
    <row r="71" spans="1:15" ht="15">
      <c r="A71" s="155"/>
      <c r="B71" s="90">
        <v>18.792000000000002</v>
      </c>
      <c r="C71" s="90">
        <v>16.800450000000001</v>
      </c>
      <c r="D71" s="11"/>
      <c r="E71" s="11"/>
      <c r="F71" s="11"/>
      <c r="G71" s="11"/>
      <c r="H71" s="11"/>
      <c r="I71" s="12"/>
      <c r="L71" s="10"/>
      <c r="M71" s="11">
        <v>2352</v>
      </c>
      <c r="N71" s="11">
        <v>2143</v>
      </c>
      <c r="O71" s="12">
        <v>2174</v>
      </c>
    </row>
    <row r="72" spans="1:15" ht="15">
      <c r="A72" s="155"/>
      <c r="B72" s="90">
        <v>16.223210000000002</v>
      </c>
      <c r="C72" s="90">
        <v>12.83365</v>
      </c>
      <c r="D72" s="11"/>
      <c r="E72" s="11"/>
      <c r="F72" s="11"/>
      <c r="G72" s="11"/>
      <c r="H72" s="11"/>
      <c r="I72" s="12"/>
      <c r="L72" s="10"/>
      <c r="M72" s="11">
        <v>2387</v>
      </c>
      <c r="N72" s="11">
        <v>2343</v>
      </c>
      <c r="O72" s="12">
        <v>1800</v>
      </c>
    </row>
    <row r="73" spans="1:15" ht="15">
      <c r="A73" s="155"/>
      <c r="B73" s="90"/>
      <c r="C73" s="11"/>
      <c r="D73" s="11"/>
      <c r="E73" s="11"/>
      <c r="F73" s="11"/>
      <c r="G73" s="11"/>
      <c r="H73" s="11"/>
      <c r="I73" s="12"/>
      <c r="L73" s="10"/>
      <c r="M73" s="11">
        <v>1718</v>
      </c>
      <c r="N73" s="11">
        <v>1785</v>
      </c>
      <c r="O73" s="12">
        <v>1675</v>
      </c>
    </row>
    <row r="74" spans="1:15" ht="16" thickBot="1">
      <c r="A74" s="229" t="s">
        <v>448</v>
      </c>
      <c r="B74" s="90">
        <v>95.766400000000004</v>
      </c>
      <c r="C74" s="90">
        <v>60.95532</v>
      </c>
      <c r="D74" s="11">
        <f>AVERAGE(B74:B76)</f>
        <v>91.302636666666672</v>
      </c>
      <c r="E74" s="11">
        <f>AVERAGE(C74:C76)</f>
        <v>64.948686666666674</v>
      </c>
      <c r="F74" s="11">
        <f>STDEV(B74:B76)</f>
        <v>4.5438791015203455</v>
      </c>
      <c r="G74" s="11">
        <f>STDEV(C74:C76)</f>
        <v>5.4842194701190943</v>
      </c>
      <c r="H74" s="11">
        <f>TTEST(B72:B76,C74:C76,2,2)</f>
        <v>0.74947182598521112</v>
      </c>
      <c r="I74" s="12" t="s">
        <v>227</v>
      </c>
      <c r="L74" s="14" t="s">
        <v>426</v>
      </c>
      <c r="M74" s="11">
        <v>1651</v>
      </c>
      <c r="N74" s="11">
        <v>19</v>
      </c>
      <c r="O74" s="12">
        <v>2</v>
      </c>
    </row>
    <row r="75" spans="1:15" ht="15">
      <c r="A75" s="155"/>
      <c r="B75" s="90">
        <v>86.682670000000002</v>
      </c>
      <c r="C75" s="90">
        <v>71.201710000000006</v>
      </c>
      <c r="D75" s="11"/>
      <c r="E75" s="11"/>
      <c r="F75" s="11"/>
      <c r="G75" s="11"/>
      <c r="H75" s="11"/>
      <c r="I75" s="12"/>
      <c r="L75" s="10"/>
      <c r="M75" s="11">
        <v>1574</v>
      </c>
      <c r="N75" s="11">
        <v>37</v>
      </c>
      <c r="O75" s="12">
        <v>5</v>
      </c>
    </row>
    <row r="76" spans="1:15" ht="15">
      <c r="A76" s="155"/>
      <c r="B76" s="90">
        <v>91.458839999999995</v>
      </c>
      <c r="C76" s="90">
        <v>62.689030000000002</v>
      </c>
      <c r="D76" s="11"/>
      <c r="E76" s="11"/>
      <c r="F76" s="11"/>
      <c r="G76" s="11"/>
      <c r="H76" s="11"/>
      <c r="I76" s="12"/>
      <c r="L76" s="10"/>
      <c r="M76" s="11">
        <v>1833</v>
      </c>
      <c r="N76" s="11">
        <v>52</v>
      </c>
      <c r="O76" s="12">
        <v>7</v>
      </c>
    </row>
    <row r="77" spans="1:15">
      <c r="A77" s="155"/>
      <c r="B77" s="11"/>
      <c r="C77" s="11"/>
      <c r="D77" s="11"/>
      <c r="E77" s="11"/>
      <c r="F77" s="11"/>
      <c r="G77" s="11"/>
      <c r="H77" s="11"/>
      <c r="I77" s="12"/>
      <c r="L77" s="10"/>
      <c r="M77" s="11">
        <v>1603</v>
      </c>
      <c r="N77" s="11">
        <v>48</v>
      </c>
      <c r="O77" s="12">
        <v>7</v>
      </c>
    </row>
    <row r="78" spans="1:15" ht="15">
      <c r="A78" s="229" t="s">
        <v>449</v>
      </c>
      <c r="B78" s="90">
        <v>89.949389999999994</v>
      </c>
      <c r="C78" s="90">
        <v>71.753</v>
      </c>
      <c r="D78" s="11">
        <f>AVERAGE(B78:B80)</f>
        <v>91.098469999999978</v>
      </c>
      <c r="E78" s="11">
        <f>AVERAGE(C78:C80)</f>
        <v>76.217046666666661</v>
      </c>
      <c r="F78" s="11">
        <f>STDEV(B78:B80)</f>
        <v>2.1090262432933375</v>
      </c>
      <c r="G78" s="11">
        <f>STDEV(C78:C80)</f>
        <v>5.0355596616496721</v>
      </c>
      <c r="H78" s="11">
        <f>TTEST(B78:B79,C78:C80,2,2)</f>
        <v>3.5733689023945484E-2</v>
      </c>
      <c r="I78" s="12" t="s">
        <v>227</v>
      </c>
      <c r="L78" s="10"/>
      <c r="M78" s="11">
        <v>1815</v>
      </c>
      <c r="N78" s="11">
        <v>117</v>
      </c>
      <c r="O78" s="12">
        <v>1</v>
      </c>
    </row>
    <row r="79" spans="1:15" ht="15">
      <c r="A79" s="155"/>
      <c r="B79" s="90">
        <v>89.813519999999997</v>
      </c>
      <c r="C79" s="90">
        <v>81.675690000000003</v>
      </c>
      <c r="D79" s="11"/>
      <c r="E79" s="11"/>
      <c r="F79" s="11"/>
      <c r="G79" s="11"/>
      <c r="H79" s="11"/>
      <c r="I79" s="12"/>
      <c r="L79" s="10"/>
      <c r="M79" s="11">
        <v>1333</v>
      </c>
      <c r="N79" s="11">
        <v>28</v>
      </c>
      <c r="O79" s="12">
        <v>4</v>
      </c>
    </row>
    <row r="80" spans="1:15" ht="16" thickBot="1">
      <c r="A80" s="155"/>
      <c r="B80" s="90">
        <v>93.532499999999999</v>
      </c>
      <c r="C80" s="90">
        <v>75.222449999999995</v>
      </c>
      <c r="D80" s="11"/>
      <c r="E80" s="11"/>
      <c r="F80" s="11"/>
      <c r="G80" s="11"/>
      <c r="H80" s="11"/>
      <c r="I80" s="12"/>
      <c r="L80" s="10"/>
      <c r="M80" s="11"/>
      <c r="N80" s="11"/>
      <c r="O80" s="12"/>
    </row>
    <row r="81" spans="1:15" ht="15">
      <c r="A81" s="155"/>
      <c r="B81" s="90"/>
      <c r="C81" s="11"/>
      <c r="D81" s="11"/>
      <c r="E81" s="11"/>
      <c r="F81" s="11"/>
      <c r="G81" s="11"/>
      <c r="H81" s="11"/>
      <c r="I81" s="12"/>
      <c r="L81" s="10"/>
      <c r="M81" s="87" t="s">
        <v>420</v>
      </c>
      <c r="N81" s="9" t="s">
        <v>427</v>
      </c>
      <c r="O81" s="12"/>
    </row>
    <row r="82" spans="1:15" ht="15">
      <c r="A82" s="229" t="s">
        <v>296</v>
      </c>
      <c r="B82" s="90">
        <v>90.434569999999994</v>
      </c>
      <c r="C82" s="90">
        <v>52.113480000000003</v>
      </c>
      <c r="D82" s="11">
        <f>AVERAGE(B82:B84)</f>
        <v>87.343273333333343</v>
      </c>
      <c r="E82" s="11">
        <f>AVERAGE(C82:C84)</f>
        <v>64.779173333333333</v>
      </c>
      <c r="F82" s="11">
        <f>STDEV(B82:B84)</f>
        <v>2.71016866730344</v>
      </c>
      <c r="G82" s="11">
        <f>STDEV(C82:C84)</f>
        <v>12.083212574188838</v>
      </c>
      <c r="H82" s="11">
        <f>TTEST(B80:B83,C82:C84,2,2)</f>
        <v>2.7471547071228272E-2</v>
      </c>
      <c r="I82" s="12" t="s">
        <v>476</v>
      </c>
      <c r="L82" s="10"/>
      <c r="M82" s="10" t="s">
        <v>428</v>
      </c>
      <c r="N82" s="12">
        <f>AVERAGE(M56:M61)</f>
        <v>3618.5</v>
      </c>
      <c r="O82" s="12">
        <f>STDEV(M56:M61)</f>
        <v>236.8482636626243</v>
      </c>
    </row>
    <row r="83" spans="1:15" ht="15">
      <c r="A83" s="155"/>
      <c r="B83" s="90">
        <v>85.375810000000001</v>
      </c>
      <c r="C83" s="90">
        <v>76.18047</v>
      </c>
      <c r="D83" s="11"/>
      <c r="E83" s="11"/>
      <c r="F83" s="11"/>
      <c r="G83" s="11"/>
      <c r="H83" s="11"/>
      <c r="I83" s="12"/>
      <c r="L83" s="10"/>
      <c r="M83" s="10" t="s">
        <v>429</v>
      </c>
      <c r="N83" s="12">
        <f>AVERAGE(M62:M67)</f>
        <v>2183.8333333333335</v>
      </c>
      <c r="O83" s="12">
        <f>STDEV(M62:M67)</f>
        <v>385.25286068589605</v>
      </c>
    </row>
    <row r="84" spans="1:15" ht="16" thickBot="1">
      <c r="A84" s="230"/>
      <c r="B84" s="188">
        <v>86.219440000000006</v>
      </c>
      <c r="C84" s="188">
        <v>66.043570000000003</v>
      </c>
      <c r="D84" s="17"/>
      <c r="E84" s="17"/>
      <c r="F84" s="17"/>
      <c r="G84" s="17"/>
      <c r="H84" s="17"/>
      <c r="I84" s="19"/>
      <c r="L84" s="10"/>
      <c r="M84" s="10" t="s">
        <v>210</v>
      </c>
      <c r="N84" s="12">
        <f>AVERAGE(M68:M73)</f>
        <v>2210.1666666666665</v>
      </c>
      <c r="O84" s="12">
        <f>STDEV(M68:M73)</f>
        <v>287.57984398539901</v>
      </c>
    </row>
    <row r="85" spans="1:15" ht="14" thickBot="1">
      <c r="L85" s="10"/>
      <c r="M85" s="14" t="s">
        <v>430</v>
      </c>
      <c r="N85" s="19">
        <f>AVERAGE(M74:M79)</f>
        <v>1634.8333333333333</v>
      </c>
      <c r="O85" s="12">
        <f>STDEV(M74:M79)</f>
        <v>183.19870814682835</v>
      </c>
    </row>
    <row r="86" spans="1:15">
      <c r="L86" s="10"/>
      <c r="M86" s="87" t="s">
        <v>431</v>
      </c>
      <c r="N86" s="11" t="s">
        <v>421</v>
      </c>
      <c r="O86" s="12"/>
    </row>
    <row r="87" spans="1:15">
      <c r="L87" s="10"/>
      <c r="M87" s="10" t="s">
        <v>281</v>
      </c>
      <c r="N87" s="12">
        <f>AVERAGE(N56:N61)</f>
        <v>4454.333333333333</v>
      </c>
      <c r="O87" s="12">
        <f>STDEV(N56:N61)</f>
        <v>564.995457208875</v>
      </c>
    </row>
    <row r="88" spans="1:15">
      <c r="L88" s="10"/>
      <c r="M88" s="10" t="s">
        <v>336</v>
      </c>
      <c r="N88" s="12">
        <f>AVERAGE(N62:N67)</f>
        <v>2160.3333333333335</v>
      </c>
      <c r="O88" s="12">
        <f>STDEV(N62:N67)</f>
        <v>232.38904162345236</v>
      </c>
    </row>
    <row r="89" spans="1:15">
      <c r="L89" s="10"/>
      <c r="M89" s="10" t="s">
        <v>210</v>
      </c>
      <c r="N89" s="12">
        <f>AVERAGE(N68:N73)</f>
        <v>2199.8333333333335</v>
      </c>
      <c r="O89" s="12">
        <f>STDEV(N68:N73)</f>
        <v>252.34612473082763</v>
      </c>
    </row>
    <row r="90" spans="1:15" ht="14" thickBot="1">
      <c r="L90" s="10"/>
      <c r="M90" s="14" t="s">
        <v>430</v>
      </c>
      <c r="N90" s="12">
        <f>AVERAGE(N74:N79)</f>
        <v>50.166666666666664</v>
      </c>
      <c r="O90" s="12">
        <f>STDEV(N74:N79)</f>
        <v>34.959500377818138</v>
      </c>
    </row>
    <row r="91" spans="1:15">
      <c r="L91" s="10"/>
      <c r="M91" s="87" t="s">
        <v>432</v>
      </c>
      <c r="N91" s="9"/>
      <c r="O91" s="12"/>
    </row>
    <row r="92" spans="1:15">
      <c r="L92" s="10"/>
      <c r="M92" s="10" t="s">
        <v>281</v>
      </c>
      <c r="N92" s="12">
        <f>AVERAGE(O56:O61)</f>
        <v>4736.666666666667</v>
      </c>
      <c r="O92" s="12">
        <f>STDEV(O56:O61)</f>
        <v>512.68222776556888</v>
      </c>
    </row>
    <row r="93" spans="1:15">
      <c r="L93" s="10"/>
      <c r="M93" s="10" t="s">
        <v>336</v>
      </c>
      <c r="N93" s="12">
        <f>AVERAGE(O62:O67)</f>
        <v>1821.1666666666667</v>
      </c>
      <c r="O93" s="12">
        <f>STDEV(O62:O67)</f>
        <v>390.19349900615515</v>
      </c>
    </row>
    <row r="94" spans="1:15">
      <c r="L94" s="10"/>
      <c r="M94" s="10" t="s">
        <v>210</v>
      </c>
      <c r="N94" s="12">
        <f>AVERAGE(O68:O73)</f>
        <v>2206.6666666666665</v>
      </c>
      <c r="O94" s="12">
        <f>STDEV(O68:O73)</f>
        <v>409.84468602955735</v>
      </c>
    </row>
    <row r="95" spans="1:15" ht="14" thickBot="1">
      <c r="L95" s="14"/>
      <c r="M95" s="14" t="s">
        <v>430</v>
      </c>
      <c r="N95" s="19">
        <f>AVERAGE(O74:O79)</f>
        <v>4.333333333333333</v>
      </c>
      <c r="O95" s="19">
        <f>STDEV(O74:O79)</f>
        <v>2.503331114069145</v>
      </c>
    </row>
  </sheetData>
  <phoneticPr fontId="1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zoomScale="75" workbookViewId="0">
      <selection activeCell="C48" sqref="C48"/>
    </sheetView>
  </sheetViews>
  <sheetFormatPr baseColWidth="10" defaultRowHeight="13" x14ac:dyDescent="0"/>
  <cols>
    <col min="1" max="1" width="11.5703125" customWidth="1"/>
    <col min="2" max="2" width="12" bestFit="1" customWidth="1"/>
    <col min="3" max="4" width="11.85546875" bestFit="1" customWidth="1"/>
    <col min="5" max="5" width="12" bestFit="1" customWidth="1"/>
    <col min="13" max="13" width="11.140625" customWidth="1"/>
    <col min="14" max="14" width="12.140625" bestFit="1" customWidth="1"/>
    <col min="17" max="17" width="11.140625" bestFit="1" customWidth="1"/>
    <col min="19" max="19" width="18.140625" bestFit="1" customWidth="1"/>
    <col min="26" max="26" width="14" bestFit="1" customWidth="1"/>
  </cols>
  <sheetData>
    <row r="1" spans="1:27" ht="14" thickBot="1"/>
    <row r="2" spans="1:27" ht="14" thickBot="1">
      <c r="S2" s="87" t="s">
        <v>81</v>
      </c>
      <c r="T2" s="8"/>
      <c r="U2" s="8"/>
      <c r="V2" s="8"/>
      <c r="W2" s="8"/>
      <c r="X2" s="8"/>
      <c r="Y2" s="8"/>
      <c r="Z2" s="8"/>
      <c r="AA2" s="9"/>
    </row>
    <row r="3" spans="1:27">
      <c r="A3" s="7" t="s">
        <v>438</v>
      </c>
      <c r="B3" s="8"/>
      <c r="C3" s="8"/>
      <c r="D3" s="8"/>
      <c r="E3" s="8"/>
      <c r="F3" s="8"/>
      <c r="G3" s="8"/>
      <c r="H3" s="9"/>
      <c r="I3" s="11"/>
      <c r="K3" s="7" t="s">
        <v>86</v>
      </c>
      <c r="L3" s="8"/>
      <c r="M3" s="8"/>
      <c r="N3" s="9"/>
      <c r="S3" s="10"/>
      <c r="T3" s="11"/>
      <c r="U3" s="11"/>
      <c r="V3" s="11"/>
      <c r="W3" s="11"/>
      <c r="X3" s="11"/>
      <c r="Y3" s="11"/>
      <c r="Z3" s="11"/>
      <c r="AA3" s="12"/>
    </row>
    <row r="4" spans="1:27">
      <c r="A4" s="10"/>
      <c r="B4" s="11"/>
      <c r="C4" s="11"/>
      <c r="D4" s="11"/>
      <c r="E4" s="11"/>
      <c r="F4" s="11"/>
      <c r="G4" s="11"/>
      <c r="H4" s="12"/>
      <c r="I4" s="11"/>
      <c r="K4" s="10"/>
      <c r="L4" s="11"/>
      <c r="M4" s="11"/>
      <c r="N4" s="12"/>
      <c r="S4" s="101"/>
      <c r="T4" s="94"/>
      <c r="U4" s="94"/>
      <c r="V4" s="94"/>
      <c r="W4" s="94"/>
      <c r="X4" s="94"/>
      <c r="Y4" s="94"/>
      <c r="Z4" s="11"/>
      <c r="AA4" s="12"/>
    </row>
    <row r="5" spans="1:27" ht="15">
      <c r="A5" s="36" t="s">
        <v>208</v>
      </c>
      <c r="B5" s="20" t="s">
        <v>45</v>
      </c>
      <c r="C5" s="20" t="s">
        <v>46</v>
      </c>
      <c r="D5" s="20" t="s">
        <v>47</v>
      </c>
      <c r="E5" s="52" t="s">
        <v>434</v>
      </c>
      <c r="F5" s="52" t="s">
        <v>51</v>
      </c>
      <c r="G5" s="52" t="s">
        <v>52</v>
      </c>
      <c r="H5" s="12"/>
      <c r="I5" s="11"/>
      <c r="K5" s="10"/>
      <c r="L5" s="88" t="s">
        <v>253</v>
      </c>
      <c r="M5" s="11"/>
      <c r="N5" s="12"/>
      <c r="S5" s="93" t="s">
        <v>98</v>
      </c>
      <c r="T5" s="107" t="s">
        <v>99</v>
      </c>
      <c r="U5" s="107" t="s">
        <v>100</v>
      </c>
      <c r="V5" s="107" t="s">
        <v>101</v>
      </c>
      <c r="W5" s="94"/>
      <c r="X5" s="94"/>
      <c r="Y5" s="94"/>
      <c r="Z5" s="11"/>
      <c r="AA5" s="12"/>
    </row>
    <row r="6" spans="1:27" ht="15">
      <c r="A6" s="10" t="s">
        <v>203</v>
      </c>
      <c r="B6" s="11">
        <v>1</v>
      </c>
      <c r="C6" s="5">
        <v>1</v>
      </c>
      <c r="D6" s="5">
        <v>1</v>
      </c>
      <c r="E6" s="11">
        <f>AVERAGE(B6:D6)</f>
        <v>1</v>
      </c>
      <c r="F6" s="11">
        <f>STDEV(B6:E6)</f>
        <v>0</v>
      </c>
      <c r="G6" s="11"/>
      <c r="H6" s="12"/>
      <c r="I6" s="11"/>
      <c r="K6" s="10"/>
      <c r="L6" s="11" t="s">
        <v>82</v>
      </c>
      <c r="M6" s="11" t="s">
        <v>83</v>
      </c>
      <c r="N6" s="12"/>
      <c r="S6" s="95"/>
      <c r="T6" s="94"/>
      <c r="U6" s="94"/>
      <c r="V6" s="94"/>
      <c r="W6" s="94"/>
      <c r="X6" s="108" t="s">
        <v>102</v>
      </c>
      <c r="Y6" s="108" t="s">
        <v>103</v>
      </c>
      <c r="Z6" s="20" t="s">
        <v>415</v>
      </c>
      <c r="AA6" s="12"/>
    </row>
    <row r="7" spans="1:27" ht="15">
      <c r="A7" s="10" t="s">
        <v>204</v>
      </c>
      <c r="B7" s="11">
        <v>0.81225239635623714</v>
      </c>
      <c r="C7" s="5">
        <v>0.6913556673643978</v>
      </c>
      <c r="D7" s="5">
        <v>0.76048937662050475</v>
      </c>
      <c r="E7" s="11">
        <f t="shared" ref="E7:E10" si="0">AVERAGE(B7:D7)</f>
        <v>0.75469914678037986</v>
      </c>
      <c r="F7" s="11">
        <f>STDEV(B7:E7)</f>
        <v>4.9525413284041468E-2</v>
      </c>
      <c r="G7" s="56">
        <f>TTEST(B6:D6,B7:D7,2,2)</f>
        <v>2.1866901937981028E-3</v>
      </c>
      <c r="H7" s="12" t="s">
        <v>435</v>
      </c>
      <c r="I7" s="11"/>
      <c r="K7" s="78" t="s">
        <v>254</v>
      </c>
      <c r="L7" s="11">
        <v>82.875429999999994</v>
      </c>
      <c r="M7" s="11">
        <v>8.7401210000000003</v>
      </c>
      <c r="N7" s="12"/>
      <c r="S7" s="95" t="s">
        <v>203</v>
      </c>
      <c r="T7" s="94">
        <v>8.3153920504168526E-3</v>
      </c>
      <c r="U7" s="96">
        <v>4.431245875572073E-4</v>
      </c>
      <c r="V7" s="94">
        <v>6.0000000000000001E-3</v>
      </c>
      <c r="W7" s="94"/>
      <c r="X7" s="96">
        <f>AVERAGE(T7:V7)</f>
        <v>4.9195055459913531E-3</v>
      </c>
      <c r="Y7" s="96">
        <f>STDEV(T7,U7,V7)</f>
        <v>4.0458311816680189E-3</v>
      </c>
      <c r="Z7" s="11"/>
      <c r="AA7" s="12"/>
    </row>
    <row r="8" spans="1:27" ht="15">
      <c r="A8" s="10" t="s">
        <v>205</v>
      </c>
      <c r="B8" s="11">
        <v>0.66434290704825427</v>
      </c>
      <c r="C8" s="71">
        <v>0.77808517655541765</v>
      </c>
      <c r="D8" s="71">
        <v>0.70710678118654746</v>
      </c>
      <c r="E8" s="11">
        <f t="shared" si="0"/>
        <v>0.71651162159673987</v>
      </c>
      <c r="F8" s="11">
        <f>STDEV(B8:E8)</f>
        <v>4.6908877876978589E-2</v>
      </c>
      <c r="G8" s="56">
        <f>TTEST(B7:D7,B8:D8,2,2)</f>
        <v>0.47283821833597639</v>
      </c>
      <c r="H8" s="12" t="s">
        <v>396</v>
      </c>
      <c r="I8" s="11"/>
      <c r="K8" s="78" t="s">
        <v>87</v>
      </c>
      <c r="L8" s="11">
        <v>80.688569999999999</v>
      </c>
      <c r="M8" s="11">
        <v>29.35501</v>
      </c>
      <c r="N8" s="12"/>
      <c r="S8" s="95" t="s">
        <v>204</v>
      </c>
      <c r="T8" s="94">
        <v>1</v>
      </c>
      <c r="U8" s="96">
        <v>1</v>
      </c>
      <c r="V8" s="94">
        <v>1</v>
      </c>
      <c r="W8" s="94"/>
      <c r="X8" s="96">
        <f t="shared" ref="X8:X12" si="1">AVERAGE(T8:V8)</f>
        <v>1</v>
      </c>
      <c r="Y8" s="96">
        <f t="shared" ref="Y8:Y12" si="2">STDEV(T8,U8,V8)</f>
        <v>0</v>
      </c>
      <c r="Z8" s="56">
        <f>TTEST(T7:V7,T8:V8,2,2)</f>
        <v>1.8217591639092587E-10</v>
      </c>
      <c r="AA8" s="12" t="s">
        <v>84</v>
      </c>
    </row>
    <row r="9" spans="1:27" ht="15">
      <c r="A9" s="10" t="s">
        <v>206</v>
      </c>
      <c r="B9" s="11">
        <v>0.68065705824973677</v>
      </c>
      <c r="C9" s="71">
        <v>0.83798713466794916</v>
      </c>
      <c r="D9" s="71">
        <v>0.95926411932526523</v>
      </c>
      <c r="E9" s="11">
        <f t="shared" si="0"/>
        <v>0.82596943741431705</v>
      </c>
      <c r="F9" s="11">
        <f>STDEV(B9:E9)</f>
        <v>0.11405785784926818</v>
      </c>
      <c r="G9" s="56">
        <f>TTEST(B7:D7,B9:D9,2,2)</f>
        <v>0.46308133322145212</v>
      </c>
      <c r="H9" s="12" t="s">
        <v>396</v>
      </c>
      <c r="I9" s="11"/>
      <c r="K9" s="78" t="s">
        <v>88</v>
      </c>
      <c r="L9" s="11">
        <v>84.078959999999995</v>
      </c>
      <c r="M9" s="11">
        <v>21.465720000000001</v>
      </c>
      <c r="N9" s="12"/>
      <c r="S9" s="95" t="s">
        <v>104</v>
      </c>
      <c r="T9" s="94">
        <v>0.58438862428062333</v>
      </c>
      <c r="U9" s="96">
        <v>0.79813237288393302</v>
      </c>
      <c r="V9" s="94">
        <v>0.70499999999999996</v>
      </c>
      <c r="W9" s="94"/>
      <c r="X9" s="96">
        <f t="shared" si="1"/>
        <v>0.69584033238818543</v>
      </c>
      <c r="Y9" s="96">
        <f t="shared" si="2"/>
        <v>0.1071658628006973</v>
      </c>
      <c r="Z9" s="56">
        <f>TTEST(T8:V8,T9:V9,2,2)</f>
        <v>7.9525480948516667E-3</v>
      </c>
      <c r="AA9" s="12"/>
    </row>
    <row r="10" spans="1:27" ht="15">
      <c r="A10" s="10" t="s">
        <v>207</v>
      </c>
      <c r="B10" s="11">
        <v>1.4896774631227014</v>
      </c>
      <c r="C10" s="71">
        <v>0.84615859660028991</v>
      </c>
      <c r="D10" s="71">
        <v>0.79829838635665029</v>
      </c>
      <c r="E10" s="11">
        <f t="shared" si="0"/>
        <v>1.0447114820265473</v>
      </c>
      <c r="F10" s="11">
        <f>STDEV(B10:E10)</f>
        <v>0.31524455393740325</v>
      </c>
      <c r="G10" s="56">
        <f>TTEST(B7:D7,B10:D10,2,2)</f>
        <v>0.26807232272529374</v>
      </c>
      <c r="H10" s="12" t="s">
        <v>396</v>
      </c>
      <c r="I10" s="11"/>
      <c r="K10" s="110" t="s">
        <v>85</v>
      </c>
      <c r="L10" s="11"/>
      <c r="M10" s="106">
        <f>TTEST(L7:L9,M7:M9,2,2)</f>
        <v>5.011738582003433E-4</v>
      </c>
      <c r="N10" s="12" t="s">
        <v>255</v>
      </c>
      <c r="S10" s="95" t="s">
        <v>105</v>
      </c>
      <c r="T10" s="94">
        <v>0.52123288042056148</v>
      </c>
      <c r="U10" s="96">
        <v>0.67110541270397195</v>
      </c>
      <c r="V10" s="94">
        <v>0.63200000000000001</v>
      </c>
      <c r="W10" s="94"/>
      <c r="X10" s="96">
        <f t="shared" si="1"/>
        <v>0.60811276437484452</v>
      </c>
      <c r="Y10" s="96">
        <f t="shared" si="2"/>
        <v>7.7739269372815098E-2</v>
      </c>
      <c r="Z10" s="56">
        <f>TTEST(T8:V8,T10:V10,2,2)</f>
        <v>9.4791956983492521E-4</v>
      </c>
      <c r="AA10" s="12"/>
    </row>
    <row r="11" spans="1:27" ht="15">
      <c r="A11" s="10"/>
      <c r="B11" s="11"/>
      <c r="C11" s="11"/>
      <c r="D11" s="11"/>
      <c r="E11" s="11"/>
      <c r="F11" s="11"/>
      <c r="G11" s="11"/>
      <c r="H11" s="12"/>
      <c r="I11" s="11"/>
      <c r="K11" s="10"/>
      <c r="L11" s="88" t="s">
        <v>467</v>
      </c>
      <c r="M11" s="11"/>
      <c r="N11" s="12"/>
      <c r="S11" s="95" t="s">
        <v>106</v>
      </c>
      <c r="T11" s="94">
        <v>0.35111121893449976</v>
      </c>
      <c r="U11" s="96">
        <v>0.26980705912610653</v>
      </c>
      <c r="V11" s="94">
        <v>0.32800000000000001</v>
      </c>
      <c r="W11" s="94"/>
      <c r="X11" s="96">
        <f t="shared" si="1"/>
        <v>0.31630609268686877</v>
      </c>
      <c r="Y11" s="96">
        <f t="shared" si="2"/>
        <v>4.189453665722196E-2</v>
      </c>
      <c r="Z11" s="56">
        <f>TTEST(T8:V8,T11:V11,2,2)</f>
        <v>9.3212969177574988E-6</v>
      </c>
      <c r="AA11" s="12"/>
    </row>
    <row r="12" spans="1:27" ht="15">
      <c r="A12" s="41" t="s">
        <v>433</v>
      </c>
      <c r="B12" s="11"/>
      <c r="C12" s="11"/>
      <c r="D12" s="11"/>
      <c r="E12" s="11"/>
      <c r="F12" s="11"/>
      <c r="G12" s="11"/>
      <c r="H12" s="12"/>
      <c r="I12" s="11"/>
      <c r="K12" s="10"/>
      <c r="L12" s="11" t="s">
        <v>82</v>
      </c>
      <c r="M12" s="11" t="s">
        <v>83</v>
      </c>
      <c r="N12" s="12"/>
      <c r="S12" s="97" t="s">
        <v>107</v>
      </c>
      <c r="T12" s="98">
        <v>0.2348806873035035</v>
      </c>
      <c r="U12" s="99">
        <v>0.15442732964086606</v>
      </c>
      <c r="V12" s="98">
        <v>0.217</v>
      </c>
      <c r="W12" s="98"/>
      <c r="X12" s="99">
        <f t="shared" si="1"/>
        <v>0.20210267231478984</v>
      </c>
      <c r="Y12" s="99">
        <f t="shared" si="2"/>
        <v>4.2244922403982164E-2</v>
      </c>
      <c r="Z12" s="106">
        <f>TTEST(T8:V8,T12:V12,2,2)</f>
        <v>5.2061685963855646E-6</v>
      </c>
      <c r="AA12" s="12" t="s">
        <v>84</v>
      </c>
    </row>
    <row r="13" spans="1:27" ht="15">
      <c r="A13" s="10" t="s">
        <v>203</v>
      </c>
      <c r="B13" s="11">
        <v>1</v>
      </c>
      <c r="C13" s="5">
        <v>1</v>
      </c>
      <c r="D13" s="5">
        <v>1</v>
      </c>
      <c r="E13" s="11">
        <f>AVERAGE(B13:D13)</f>
        <v>1</v>
      </c>
      <c r="F13" s="11">
        <f>STDEV(B13:E13)</f>
        <v>0</v>
      </c>
      <c r="G13" s="11"/>
      <c r="H13" s="12"/>
      <c r="I13" s="11"/>
      <c r="K13" s="78" t="s">
        <v>254</v>
      </c>
      <c r="L13" s="90">
        <v>73.437039999999996</v>
      </c>
      <c r="M13" s="90">
        <v>56.743130000000001</v>
      </c>
      <c r="N13" s="12"/>
      <c r="S13" s="95"/>
      <c r="T13" s="94"/>
      <c r="U13" s="96"/>
      <c r="V13" s="94"/>
      <c r="W13" s="94"/>
      <c r="X13" s="96"/>
      <c r="Y13" s="96"/>
      <c r="Z13" s="11"/>
      <c r="AA13" s="12"/>
    </row>
    <row r="14" spans="1:27" ht="15">
      <c r="A14" s="10" t="s">
        <v>204</v>
      </c>
      <c r="B14" s="11">
        <v>0.92018765062487662</v>
      </c>
      <c r="C14" s="5">
        <v>1.3236300956590012</v>
      </c>
      <c r="D14" s="5">
        <v>1.0754943904573786</v>
      </c>
      <c r="E14" s="11">
        <f t="shared" ref="E14:E17" si="3">AVERAGE(B14:D14)</f>
        <v>1.1064373789137523</v>
      </c>
      <c r="F14" s="11">
        <f>STDEV(B14:E14)</f>
        <v>0.16615164361657991</v>
      </c>
      <c r="G14" s="56">
        <f>TTEST(B13:D13,B14:D14,2,2)</f>
        <v>0.41619878816809491</v>
      </c>
      <c r="H14" s="12" t="s">
        <v>396</v>
      </c>
      <c r="I14" s="11"/>
      <c r="K14" s="78" t="s">
        <v>87</v>
      </c>
      <c r="L14" s="90">
        <v>77.650970000000001</v>
      </c>
      <c r="M14" s="90">
        <v>84.406660000000002</v>
      </c>
      <c r="N14" s="12"/>
      <c r="S14" s="93" t="s">
        <v>305</v>
      </c>
      <c r="T14" s="94"/>
      <c r="U14" s="96"/>
      <c r="V14" s="94"/>
      <c r="W14" s="94"/>
      <c r="X14" s="96"/>
      <c r="Y14" s="96"/>
      <c r="Z14" s="11"/>
      <c r="AA14" s="12"/>
    </row>
    <row r="15" spans="1:27" ht="15">
      <c r="A15" s="10" t="s">
        <v>205</v>
      </c>
      <c r="B15" s="11">
        <v>1.3803173533966291</v>
      </c>
      <c r="C15" s="71">
        <v>1.3240889103953983</v>
      </c>
      <c r="D15" s="71">
        <v>1.1687772485612467</v>
      </c>
      <c r="E15" s="11">
        <f t="shared" si="3"/>
        <v>1.2910611707844246</v>
      </c>
      <c r="F15" s="11">
        <f>STDEV(B15:E15)</f>
        <v>8.9462944568496655E-2</v>
      </c>
      <c r="G15" s="56">
        <f>TTEST(B14:D14,B15:D15,2,2)</f>
        <v>0.2386777702304467</v>
      </c>
      <c r="H15" s="12" t="s">
        <v>396</v>
      </c>
      <c r="I15" s="11"/>
      <c r="K15" s="78" t="s">
        <v>88</v>
      </c>
      <c r="L15" s="90">
        <v>86.412360000000007</v>
      </c>
      <c r="M15" s="90">
        <v>72.992930000000001</v>
      </c>
      <c r="N15" s="12"/>
      <c r="S15" s="95"/>
      <c r="T15" s="94"/>
      <c r="U15" s="96"/>
      <c r="V15" s="94"/>
      <c r="W15" s="94"/>
      <c r="X15" s="96"/>
      <c r="Y15" s="96"/>
      <c r="Z15" s="11"/>
      <c r="AA15" s="12"/>
    </row>
    <row r="16" spans="1:27" ht="16" thickBot="1">
      <c r="A16" s="10" t="s">
        <v>206</v>
      </c>
      <c r="B16" s="11">
        <v>0.91383145022940115</v>
      </c>
      <c r="C16" s="71">
        <v>1.1991399137911161</v>
      </c>
      <c r="D16" s="71">
        <v>1.296839554651013</v>
      </c>
      <c r="E16" s="11">
        <f t="shared" si="3"/>
        <v>1.1366036395571768</v>
      </c>
      <c r="F16" s="11">
        <f>STDEV(B16:E16)</f>
        <v>0.16249490496516211</v>
      </c>
      <c r="G16" s="56">
        <f>TTEST(B14:D14,B16:D16,2,2)</f>
        <v>0.86328250023293318</v>
      </c>
      <c r="H16" s="12" t="s">
        <v>396</v>
      </c>
      <c r="I16" s="11"/>
      <c r="K16" s="111" t="s">
        <v>85</v>
      </c>
      <c r="L16" s="17"/>
      <c r="M16" s="109">
        <f>TTEST(L13:L15,M13:M15,2,2)</f>
        <v>0.43056556533765689</v>
      </c>
      <c r="N16" s="84" t="s">
        <v>469</v>
      </c>
      <c r="S16" s="95" t="s">
        <v>203</v>
      </c>
      <c r="T16" s="96">
        <v>3.0017093384531435E-3</v>
      </c>
      <c r="U16" s="96">
        <v>1.6733188537349923E-4</v>
      </c>
      <c r="V16" s="94">
        <v>5.0000000000000001E-3</v>
      </c>
      <c r="W16" s="94"/>
      <c r="X16" s="96">
        <f>AVERAGE(T16:V16)</f>
        <v>2.7230137412755477E-3</v>
      </c>
      <c r="Y16" s="96">
        <f>STDEV(T16,U16,V16)</f>
        <v>2.4283582321079702E-3</v>
      </c>
      <c r="Z16" s="11"/>
      <c r="AA16" s="12"/>
    </row>
    <row r="17" spans="1:27" ht="16" thickBot="1">
      <c r="A17" s="14" t="s">
        <v>207</v>
      </c>
      <c r="B17" s="17">
        <v>0.94934212095052206</v>
      </c>
      <c r="C17" s="51">
        <v>1.2243363924002058</v>
      </c>
      <c r="D17" s="51">
        <v>1.0388591032976642</v>
      </c>
      <c r="E17" s="17">
        <f t="shared" si="3"/>
        <v>1.0708458722161307</v>
      </c>
      <c r="F17" s="17">
        <f>STDEV(B17:E17)</f>
        <v>0.11452169335084689</v>
      </c>
      <c r="G17" s="64">
        <f>TTEST(B14:D14,B17:D17,2,2)</f>
        <v>0.81531315456834641</v>
      </c>
      <c r="H17" s="19" t="s">
        <v>396</v>
      </c>
      <c r="I17" s="11"/>
      <c r="L17" s="75"/>
      <c r="S17" s="95" t="s">
        <v>204</v>
      </c>
      <c r="T17" s="94">
        <v>1</v>
      </c>
      <c r="U17" s="96">
        <v>1</v>
      </c>
      <c r="V17" s="94">
        <v>1</v>
      </c>
      <c r="W17" s="94"/>
      <c r="X17" s="96">
        <f t="shared" ref="X17:X21" si="4">AVERAGE(T17:V17)</f>
        <v>1</v>
      </c>
      <c r="Y17" s="96">
        <f t="shared" ref="Y17:Y21" si="5">STDEV(T17,U17,V17)</f>
        <v>0</v>
      </c>
      <c r="Z17" s="56">
        <f>TTEST(T16:V16,T17:V17,2,2)</f>
        <v>2.3436397087658022E-11</v>
      </c>
      <c r="AA17" s="12" t="s">
        <v>84</v>
      </c>
    </row>
    <row r="18" spans="1:27" ht="16" thickBot="1">
      <c r="S18" s="95" t="s">
        <v>108</v>
      </c>
      <c r="T18" s="94">
        <v>0.41465977290722078</v>
      </c>
      <c r="U18" s="96">
        <v>0.63559502568260096</v>
      </c>
      <c r="V18" s="94">
        <v>0.59799999999999998</v>
      </c>
      <c r="W18" s="94"/>
      <c r="X18" s="96">
        <f t="shared" si="4"/>
        <v>0.54941826619660716</v>
      </c>
      <c r="Y18" s="96">
        <f t="shared" si="5"/>
        <v>0.11820843931055916</v>
      </c>
      <c r="Z18" s="56">
        <f>TTEST(T17:V17,T18:V18,2,2)</f>
        <v>2.7273535844278022E-3</v>
      </c>
      <c r="AA18" s="12"/>
    </row>
    <row r="19" spans="1:27" ht="15">
      <c r="A19" s="159" t="s">
        <v>634</v>
      </c>
      <c r="B19" s="8"/>
      <c r="C19" s="8"/>
      <c r="D19" s="8"/>
      <c r="E19" s="8"/>
      <c r="F19" s="8"/>
      <c r="G19" s="8"/>
      <c r="H19" s="8"/>
      <c r="I19" s="8"/>
      <c r="J19" s="8"/>
      <c r="K19" s="232"/>
      <c r="L19" s="8"/>
      <c r="M19" s="8"/>
      <c r="N19" s="8"/>
      <c r="O19" s="8"/>
      <c r="P19" s="8"/>
      <c r="Q19" s="9"/>
      <c r="S19" s="95" t="s">
        <v>109</v>
      </c>
      <c r="T19" s="94">
        <v>0.28917204597632196</v>
      </c>
      <c r="U19" s="96">
        <v>0.53001949464291198</v>
      </c>
      <c r="V19" s="94">
        <v>0.50800000000000001</v>
      </c>
      <c r="W19" s="94"/>
      <c r="X19" s="96">
        <f t="shared" si="4"/>
        <v>0.44239718020641128</v>
      </c>
      <c r="Y19" s="96">
        <f t="shared" si="5"/>
        <v>0.13315281016919622</v>
      </c>
      <c r="Z19" s="56">
        <f>TTEST(T17:V17,T19:V19,2,2)</f>
        <v>1.9181733217449911E-3</v>
      </c>
      <c r="AA19" s="12"/>
    </row>
    <row r="20" spans="1:27" ht="15">
      <c r="A20" s="10"/>
      <c r="B20" s="235" t="s">
        <v>624</v>
      </c>
      <c r="C20" s="236"/>
      <c r="D20" s="236"/>
      <c r="E20" s="237"/>
      <c r="F20" s="235" t="s">
        <v>625</v>
      </c>
      <c r="G20" s="236"/>
      <c r="H20" s="236"/>
      <c r="I20" s="237"/>
      <c r="J20" s="235" t="s">
        <v>444</v>
      </c>
      <c r="K20" s="236"/>
      <c r="L20" s="236"/>
      <c r="M20" s="237"/>
      <c r="N20" s="235" t="s">
        <v>398</v>
      </c>
      <c r="O20" s="236"/>
      <c r="P20" s="236"/>
      <c r="Q20" s="237"/>
      <c r="S20" s="95" t="s">
        <v>110</v>
      </c>
      <c r="T20" s="94">
        <v>0.15767217610390624</v>
      </c>
      <c r="U20" s="96">
        <v>0.41037080440524909</v>
      </c>
      <c r="V20" s="94">
        <v>0.32</v>
      </c>
      <c r="W20" s="94"/>
      <c r="X20" s="96">
        <f t="shared" si="4"/>
        <v>0.29601432683638512</v>
      </c>
      <c r="Y20" s="96">
        <f t="shared" si="5"/>
        <v>0.12804543558510328</v>
      </c>
      <c r="Z20" s="56">
        <f>TTEST(T17:V17,T20:V20,2,2)</f>
        <v>6.7895000879437516E-4</v>
      </c>
      <c r="AA20" s="12"/>
    </row>
    <row r="21" spans="1:27" ht="15">
      <c r="A21" s="10"/>
      <c r="B21" s="238"/>
      <c r="C21" s="11"/>
      <c r="D21" s="11"/>
      <c r="E21" s="239"/>
      <c r="F21" s="238"/>
      <c r="G21" s="11"/>
      <c r="H21" s="11"/>
      <c r="I21" s="239"/>
      <c r="J21" s="238"/>
      <c r="K21" s="11"/>
      <c r="L21" s="11"/>
      <c r="M21" s="239"/>
      <c r="N21" s="238"/>
      <c r="O21" s="11"/>
      <c r="P21" s="11"/>
      <c r="Q21" s="239"/>
      <c r="S21" s="97" t="s">
        <v>111</v>
      </c>
      <c r="T21" s="98">
        <v>0.12032430538771921</v>
      </c>
      <c r="U21" s="99">
        <v>0.21095394903250389</v>
      </c>
      <c r="V21" s="98">
        <v>0.17399999999999999</v>
      </c>
      <c r="W21" s="98"/>
      <c r="X21" s="99">
        <f t="shared" si="4"/>
        <v>0.16842608480674101</v>
      </c>
      <c r="Y21" s="99">
        <f t="shared" si="5"/>
        <v>4.5571202252424836E-2</v>
      </c>
      <c r="Z21" s="106">
        <f>TTEST(T17:V17,T21:V21,2,2)</f>
        <v>5.9727515428008929E-6</v>
      </c>
      <c r="AA21" s="12" t="s">
        <v>84</v>
      </c>
    </row>
    <row r="22" spans="1:27" ht="15">
      <c r="A22" s="10"/>
      <c r="B22" s="238"/>
      <c r="C22" s="11"/>
      <c r="D22" s="11"/>
      <c r="E22" s="239"/>
      <c r="F22" s="238"/>
      <c r="G22" s="11"/>
      <c r="H22" s="11"/>
      <c r="I22" s="239"/>
      <c r="J22" s="238"/>
      <c r="K22" s="11"/>
      <c r="L22" s="11"/>
      <c r="M22" s="239"/>
      <c r="N22" s="238"/>
      <c r="O22" s="11"/>
      <c r="P22" s="11"/>
      <c r="Q22" s="239"/>
      <c r="S22" s="95"/>
      <c r="T22" s="94"/>
      <c r="U22" s="96"/>
      <c r="V22" s="94"/>
      <c r="W22" s="94"/>
      <c r="X22" s="96"/>
      <c r="Y22" s="96"/>
      <c r="Z22" s="11"/>
      <c r="AA22" s="12"/>
    </row>
    <row r="23" spans="1:27" ht="15">
      <c r="A23" s="10"/>
      <c r="B23" s="240" t="s">
        <v>193</v>
      </c>
      <c r="C23" s="234" t="s">
        <v>194</v>
      </c>
      <c r="D23" s="234" t="s">
        <v>195</v>
      </c>
      <c r="E23" s="241" t="s">
        <v>480</v>
      </c>
      <c r="F23" s="240" t="s">
        <v>193</v>
      </c>
      <c r="G23" s="234" t="s">
        <v>194</v>
      </c>
      <c r="H23" s="234" t="s">
        <v>195</v>
      </c>
      <c r="I23" s="241" t="s">
        <v>480</v>
      </c>
      <c r="J23" s="240" t="s">
        <v>193</v>
      </c>
      <c r="K23" s="234" t="s">
        <v>194</v>
      </c>
      <c r="L23" s="234" t="s">
        <v>195</v>
      </c>
      <c r="M23" s="241" t="s">
        <v>480</v>
      </c>
      <c r="N23" s="240" t="s">
        <v>193</v>
      </c>
      <c r="O23" s="234" t="s">
        <v>194</v>
      </c>
      <c r="P23" s="234" t="s">
        <v>195</v>
      </c>
      <c r="Q23" s="241" t="s">
        <v>480</v>
      </c>
      <c r="S23" s="93" t="s">
        <v>389</v>
      </c>
      <c r="T23" s="94"/>
      <c r="U23" s="96"/>
      <c r="V23" s="94"/>
      <c r="W23" s="94"/>
      <c r="X23" s="96"/>
      <c r="Y23" s="96"/>
      <c r="Z23" s="11"/>
      <c r="AA23" s="12"/>
    </row>
    <row r="24" spans="1:27" ht="15">
      <c r="A24" s="194" t="s">
        <v>626</v>
      </c>
      <c r="B24" s="238">
        <v>4.9491680000000003E-2</v>
      </c>
      <c r="C24" s="11">
        <v>3.5586010000000001E-2</v>
      </c>
      <c r="D24" s="11">
        <v>0</v>
      </c>
      <c r="E24" s="239">
        <v>0</v>
      </c>
      <c r="F24" s="238">
        <v>1</v>
      </c>
      <c r="G24" s="11">
        <v>1</v>
      </c>
      <c r="H24" s="11">
        <v>1</v>
      </c>
      <c r="I24" s="239">
        <v>1</v>
      </c>
      <c r="J24" s="238">
        <v>0.17978959999999999</v>
      </c>
      <c r="K24" s="11">
        <v>0.19299250000000001</v>
      </c>
      <c r="L24" s="11">
        <v>0.19968620000000001</v>
      </c>
      <c r="M24" s="239">
        <v>0.28796519999999998</v>
      </c>
      <c r="N24" s="238">
        <v>3.237408E-2</v>
      </c>
      <c r="O24" s="11">
        <v>5.4982330000000003E-2</v>
      </c>
      <c r="P24" s="11">
        <v>4.5200240000000003E-2</v>
      </c>
      <c r="Q24" s="239">
        <v>5.3321399999999998E-2</v>
      </c>
      <c r="S24" s="95"/>
      <c r="T24" s="94"/>
      <c r="U24" s="96"/>
      <c r="V24" s="94"/>
      <c r="W24" s="94"/>
      <c r="X24" s="96"/>
      <c r="Y24" s="96"/>
      <c r="Z24" s="11"/>
      <c r="AA24" s="12"/>
    </row>
    <row r="25" spans="1:27" ht="15">
      <c r="A25" s="194" t="s">
        <v>445</v>
      </c>
      <c r="B25" s="238">
        <v>0</v>
      </c>
      <c r="C25" s="11">
        <v>0</v>
      </c>
      <c r="D25" s="11">
        <v>4.3589700000000002E-2</v>
      </c>
      <c r="E25" s="239">
        <v>0</v>
      </c>
      <c r="F25" s="238">
        <v>1</v>
      </c>
      <c r="G25" s="11">
        <v>1</v>
      </c>
      <c r="H25" s="11">
        <v>1</v>
      </c>
      <c r="I25" s="239">
        <v>1</v>
      </c>
      <c r="J25" s="238">
        <v>0.12567919999999999</v>
      </c>
      <c r="K25" s="11">
        <v>0.1108131</v>
      </c>
      <c r="L25" s="11">
        <v>8.4561999999999998E-2</v>
      </c>
      <c r="M25" s="239">
        <v>0.165487</v>
      </c>
      <c r="N25" s="238">
        <v>7.3435180000000003E-2</v>
      </c>
      <c r="O25" s="11">
        <v>0</v>
      </c>
      <c r="P25" s="11">
        <v>1.235E-2</v>
      </c>
      <c r="Q25" s="239">
        <v>3.5465000000000003E-2</v>
      </c>
      <c r="S25" s="95" t="s">
        <v>203</v>
      </c>
      <c r="T25" s="96">
        <v>5.1364951570510567E-3</v>
      </c>
      <c r="U25" s="96">
        <v>2.4807636377710712E-3</v>
      </c>
      <c r="V25" s="94">
        <v>4.0000000000000001E-3</v>
      </c>
      <c r="W25" s="94"/>
      <c r="X25" s="96">
        <f>AVERAGE(T25:V25)</f>
        <v>3.8724195982740429E-3</v>
      </c>
      <c r="Y25" s="96">
        <f>STDEV(T25,U25,V25)</f>
        <v>1.3324545188495975E-3</v>
      </c>
      <c r="Z25" s="11"/>
      <c r="AA25" s="12"/>
    </row>
    <row r="26" spans="1:27" ht="15">
      <c r="A26" s="194" t="s">
        <v>447</v>
      </c>
      <c r="B26" s="238">
        <v>0.25504149999999998</v>
      </c>
      <c r="C26" s="11">
        <v>0</v>
      </c>
      <c r="D26" s="11">
        <v>0</v>
      </c>
      <c r="E26" s="239">
        <v>0</v>
      </c>
      <c r="F26" s="238">
        <v>1</v>
      </c>
      <c r="G26" s="11">
        <v>1</v>
      </c>
      <c r="H26" s="11">
        <v>1</v>
      </c>
      <c r="I26" s="239">
        <v>1</v>
      </c>
      <c r="J26" s="238">
        <v>0.64300219999999997</v>
      </c>
      <c r="K26" s="11">
        <v>0.86304400000000003</v>
      </c>
      <c r="L26" s="11">
        <v>0.60744529999999997</v>
      </c>
      <c r="M26" s="239">
        <v>0.91236499999999998</v>
      </c>
      <c r="N26" s="238">
        <v>0.20248949999999999</v>
      </c>
      <c r="O26" s="11">
        <v>0.13228709999999999</v>
      </c>
      <c r="P26" s="11">
        <v>4.8085599999999999E-2</v>
      </c>
      <c r="Q26" s="239">
        <v>3.4564999999999999E-2</v>
      </c>
      <c r="S26" s="95" t="s">
        <v>204</v>
      </c>
      <c r="T26" s="94">
        <v>1</v>
      </c>
      <c r="U26" s="96">
        <v>1</v>
      </c>
      <c r="V26" s="94">
        <v>1</v>
      </c>
      <c r="W26" s="94"/>
      <c r="X26" s="96">
        <f t="shared" ref="X26:X30" si="6">AVERAGE(T26:V26)</f>
        <v>1</v>
      </c>
      <c r="Y26" s="96">
        <f t="shared" ref="Y26:Y30" si="7">STDEV(T26,U26,V26)</f>
        <v>0</v>
      </c>
      <c r="Z26" s="56">
        <f>TTEST(T25:V25,T26:V26,2,2)</f>
        <v>2.1343062238713644E-12</v>
      </c>
      <c r="AA26" s="12" t="s">
        <v>84</v>
      </c>
    </row>
    <row r="27" spans="1:27" ht="16">
      <c r="A27" s="233" t="s">
        <v>627</v>
      </c>
      <c r="B27" s="238">
        <v>0</v>
      </c>
      <c r="C27" s="11">
        <v>0</v>
      </c>
      <c r="D27" s="11">
        <v>2.1545999999999999E-2</v>
      </c>
      <c r="E27" s="239"/>
      <c r="F27" s="238">
        <v>1</v>
      </c>
      <c r="G27" s="11">
        <v>1</v>
      </c>
      <c r="H27" s="11">
        <v>1</v>
      </c>
      <c r="I27" s="239"/>
      <c r="J27" s="238">
        <v>0.68457100000000004</v>
      </c>
      <c r="K27" s="11">
        <v>0.77123600000000003</v>
      </c>
      <c r="L27" s="11">
        <v>0.74896499999999999</v>
      </c>
      <c r="M27" s="239"/>
      <c r="N27" s="238">
        <v>0</v>
      </c>
      <c r="O27" s="11">
        <v>2.1455999999999999E-2</v>
      </c>
      <c r="P27" s="11">
        <v>4.6563E-2</v>
      </c>
      <c r="Q27" s="239"/>
      <c r="S27" s="95" t="s">
        <v>108</v>
      </c>
      <c r="T27" s="94">
        <v>0.44288375955117998</v>
      </c>
      <c r="U27" s="96">
        <v>0.67074160881049805</v>
      </c>
      <c r="V27" s="94">
        <v>0.59</v>
      </c>
      <c r="W27" s="94"/>
      <c r="X27" s="96">
        <f t="shared" si="6"/>
        <v>0.56787512278722596</v>
      </c>
      <c r="Y27" s="96">
        <f t="shared" si="7"/>
        <v>0.11552892499729632</v>
      </c>
      <c r="Z27" s="56">
        <f>TTEST(T26:V26,T27:V27,2,2)</f>
        <v>2.925629955834147E-3</v>
      </c>
      <c r="AA27" s="12"/>
    </row>
    <row r="28" spans="1:27" ht="15">
      <c r="A28" s="194" t="s">
        <v>446</v>
      </c>
      <c r="B28" s="238">
        <v>0</v>
      </c>
      <c r="C28" s="11">
        <v>0</v>
      </c>
      <c r="D28" s="11">
        <v>0</v>
      </c>
      <c r="E28" s="239"/>
      <c r="F28" s="238">
        <v>1</v>
      </c>
      <c r="G28" s="11">
        <v>1</v>
      </c>
      <c r="H28" s="11">
        <v>1</v>
      </c>
      <c r="I28" s="239"/>
      <c r="J28" s="238">
        <v>0.11569699999999999</v>
      </c>
      <c r="K28" s="11">
        <v>0.194523</v>
      </c>
      <c r="L28" s="11">
        <v>0.216589</v>
      </c>
      <c r="M28" s="239"/>
      <c r="N28" s="238">
        <v>0</v>
      </c>
      <c r="O28" s="11">
        <v>1.2543E-2</v>
      </c>
      <c r="P28" s="11">
        <v>0</v>
      </c>
      <c r="Q28" s="239"/>
      <c r="S28" s="95" t="s">
        <v>109</v>
      </c>
      <c r="T28" s="94">
        <v>0.30460256591879697</v>
      </c>
      <c r="U28" s="96">
        <v>0.51539140248985105</v>
      </c>
      <c r="V28" s="94">
        <v>0.46500000000000002</v>
      </c>
      <c r="W28" s="94"/>
      <c r="X28" s="96">
        <f t="shared" si="6"/>
        <v>0.42833132280288266</v>
      </c>
      <c r="Y28" s="96">
        <f t="shared" si="7"/>
        <v>0.11007464431595693</v>
      </c>
      <c r="Z28" s="56">
        <f>TTEST(T26:V26,T28:V28,2,2)</f>
        <v>8.4551246193671759E-4</v>
      </c>
      <c r="AA28" s="12"/>
    </row>
    <row r="29" spans="1:27" ht="15">
      <c r="A29" s="194" t="s">
        <v>296</v>
      </c>
      <c r="B29" s="238">
        <v>6.5477999999999995E-2</v>
      </c>
      <c r="C29" s="11">
        <v>8.4623000000000004E-2</v>
      </c>
      <c r="D29" s="11">
        <v>2.145646E-2</v>
      </c>
      <c r="E29" s="239"/>
      <c r="F29" s="238">
        <v>1</v>
      </c>
      <c r="G29" s="11">
        <v>1</v>
      </c>
      <c r="H29" s="11">
        <v>1</v>
      </c>
      <c r="I29" s="239"/>
      <c r="J29" s="238">
        <v>0.62145300000000003</v>
      </c>
      <c r="K29" s="11">
        <v>0.51236499999999996</v>
      </c>
      <c r="L29" s="11">
        <v>0.68745630000000002</v>
      </c>
      <c r="M29" s="239"/>
      <c r="N29" s="238">
        <v>4.1230000000000003E-2</v>
      </c>
      <c r="O29" s="11">
        <v>5.4711999999999997E-2</v>
      </c>
      <c r="P29" s="11">
        <v>8.5411000000000001E-2</v>
      </c>
      <c r="Q29" s="239"/>
      <c r="S29" s="95" t="s">
        <v>110</v>
      </c>
      <c r="T29" s="94">
        <v>0.29833393575793021</v>
      </c>
      <c r="U29" s="96">
        <v>0.37500974732145453</v>
      </c>
      <c r="V29" s="94">
        <v>0.30499999999999999</v>
      </c>
      <c r="W29" s="94"/>
      <c r="X29" s="96">
        <f t="shared" si="6"/>
        <v>0.32611456102646158</v>
      </c>
      <c r="Y29" s="96">
        <f t="shared" si="7"/>
        <v>4.2475446262945284E-2</v>
      </c>
      <c r="Z29" s="56">
        <f>TTEST(T26:V26,T29:V29,2,2)</f>
        <v>1.0430178584424243E-5</v>
      </c>
      <c r="AA29" s="12"/>
    </row>
    <row r="30" spans="1:27" ht="16">
      <c r="A30" s="194" t="s">
        <v>561</v>
      </c>
      <c r="B30" s="238">
        <v>0</v>
      </c>
      <c r="C30" s="11">
        <v>3.5209999999999998E-2</v>
      </c>
      <c r="D30" s="11">
        <v>4.5670000000000002E-2</v>
      </c>
      <c r="E30" s="239"/>
      <c r="F30" s="238">
        <v>1</v>
      </c>
      <c r="G30" s="11">
        <v>1</v>
      </c>
      <c r="H30" s="11">
        <v>1</v>
      </c>
      <c r="I30" s="239"/>
      <c r="J30" s="238">
        <v>0.69874499999999995</v>
      </c>
      <c r="K30" s="11">
        <v>0.57123599999999997</v>
      </c>
      <c r="L30" s="11">
        <v>0.74611110000000003</v>
      </c>
      <c r="M30" s="239"/>
      <c r="N30" s="238">
        <v>9.2365000000000003E-2</v>
      </c>
      <c r="O30" s="11">
        <v>7.4561000000000002E-2</v>
      </c>
      <c r="P30" s="11">
        <v>0.1052</v>
      </c>
      <c r="Q30" s="239"/>
      <c r="S30" s="97" t="s">
        <v>107</v>
      </c>
      <c r="T30" s="98">
        <v>0.21688467178801721</v>
      </c>
      <c r="U30" s="99">
        <v>0.14014575975356314</v>
      </c>
      <c r="V30" s="98">
        <v>0.18</v>
      </c>
      <c r="W30" s="98"/>
      <c r="X30" s="99">
        <f t="shared" si="6"/>
        <v>0.17901014384719346</v>
      </c>
      <c r="Y30" s="99">
        <f t="shared" si="7"/>
        <v>3.8379030947385248E-2</v>
      </c>
      <c r="Z30" s="106">
        <f>TTEST(T26:V26,T30:V30,2,2)</f>
        <v>3.1683087542416945E-6</v>
      </c>
      <c r="AA30" s="12" t="s">
        <v>84</v>
      </c>
    </row>
    <row r="31" spans="1:27" ht="15">
      <c r="A31" s="194" t="s">
        <v>451</v>
      </c>
      <c r="B31" s="242">
        <v>2.1364999999999999E-2</v>
      </c>
      <c r="C31" s="243">
        <v>5.1269000000000002E-2</v>
      </c>
      <c r="D31" s="243">
        <v>8.7456199999999998E-2</v>
      </c>
      <c r="E31" s="244"/>
      <c r="F31" s="242">
        <v>1</v>
      </c>
      <c r="G31" s="243">
        <v>1</v>
      </c>
      <c r="H31" s="243">
        <v>1</v>
      </c>
      <c r="I31" s="244"/>
      <c r="J31" s="242">
        <v>0.74896499999999999</v>
      </c>
      <c r="K31" s="243">
        <v>0.59874629999999995</v>
      </c>
      <c r="L31" s="243">
        <v>0.88453210000000004</v>
      </c>
      <c r="M31" s="244"/>
      <c r="N31" s="242">
        <v>0.112663</v>
      </c>
      <c r="O31" s="243">
        <v>0.14563200000000001</v>
      </c>
      <c r="P31" s="243">
        <v>7.8964999999999994E-2</v>
      </c>
      <c r="Q31" s="244"/>
      <c r="S31" s="95"/>
      <c r="T31" s="94"/>
      <c r="U31" s="96"/>
      <c r="V31" s="94"/>
      <c r="W31" s="94"/>
      <c r="X31" s="96"/>
      <c r="Y31" s="96"/>
      <c r="Z31" s="11"/>
      <c r="AA31" s="12"/>
    </row>
    <row r="32" spans="1:27" ht="15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2"/>
      <c r="S32" s="100" t="s">
        <v>132</v>
      </c>
      <c r="T32" s="94"/>
      <c r="U32" s="96"/>
      <c r="V32" s="94"/>
      <c r="W32" s="94"/>
      <c r="X32" s="96"/>
      <c r="Y32" s="96"/>
      <c r="Z32" s="11"/>
      <c r="AA32" s="12"/>
    </row>
    <row r="33" spans="1:27" ht="15">
      <c r="A33" s="10"/>
      <c r="B33" s="11"/>
      <c r="C33" s="11"/>
      <c r="D33" s="204" t="s">
        <v>628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2"/>
      <c r="S33" s="95"/>
      <c r="T33" s="94"/>
      <c r="U33" s="96"/>
      <c r="V33" s="94"/>
      <c r="W33" s="94"/>
      <c r="X33" s="96"/>
      <c r="Y33" s="96"/>
      <c r="Z33" s="11"/>
      <c r="AA33" s="12"/>
    </row>
    <row r="34" spans="1:27" ht="15">
      <c r="A34" s="10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2"/>
      <c r="S34" s="95" t="s">
        <v>203</v>
      </c>
      <c r="T34" s="96">
        <v>2.4980187134324787E-3</v>
      </c>
      <c r="U34" s="96">
        <v>2.4636277516235251E-3</v>
      </c>
      <c r="V34" s="94">
        <v>2E-3</v>
      </c>
      <c r="W34" s="94"/>
      <c r="X34" s="96">
        <f>AVERAGE(T34:V34)</f>
        <v>2.3205488216853348E-3</v>
      </c>
      <c r="Y34" s="96">
        <f>STDEV(T34,U34,V34)</f>
        <v>2.7813547935570633E-4</v>
      </c>
      <c r="Z34" s="11"/>
      <c r="AA34" s="12"/>
    </row>
    <row r="35" spans="1:27" ht="15">
      <c r="A35" s="10"/>
      <c r="B35" s="11"/>
      <c r="C35" s="90" t="s">
        <v>626</v>
      </c>
      <c r="D35" s="11">
        <f>TTEST(F24:I24,J24:M24,2,2)</f>
        <v>6.3536366619907731E-8</v>
      </c>
      <c r="E35" s="11" t="s">
        <v>629</v>
      </c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2"/>
      <c r="S35" s="95" t="s">
        <v>204</v>
      </c>
      <c r="T35" s="94">
        <v>1</v>
      </c>
      <c r="U35" s="96">
        <v>1</v>
      </c>
      <c r="V35" s="94">
        <v>1</v>
      </c>
      <c r="W35" s="94"/>
      <c r="X35" s="96">
        <f t="shared" ref="X35:X39" si="8">AVERAGE(T35:V35)</f>
        <v>1</v>
      </c>
      <c r="Y35" s="96">
        <f t="shared" ref="Y35:Y39" si="9">STDEV(T35,U35,V35)</f>
        <v>0</v>
      </c>
      <c r="Z35" s="56">
        <f>TTEST(T34:V34,T35:V35,2,2)</f>
        <v>4.0268933076940717E-15</v>
      </c>
      <c r="AA35" s="12" t="s">
        <v>84</v>
      </c>
    </row>
    <row r="36" spans="1:27" ht="15">
      <c r="A36" s="10"/>
      <c r="B36" s="11"/>
      <c r="C36" s="90" t="s">
        <v>445</v>
      </c>
      <c r="D36" s="11">
        <f t="shared" ref="D36:D37" si="10">TTEST(F25:I25,J25:M25,2,2)</f>
        <v>3.4150200707662494E-9</v>
      </c>
      <c r="E36" s="11" t="s">
        <v>629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2"/>
      <c r="S36" s="95" t="s">
        <v>112</v>
      </c>
      <c r="T36" s="94">
        <v>0.86154615971201731</v>
      </c>
      <c r="U36" s="96">
        <v>0.97265494741228364</v>
      </c>
      <c r="V36" s="94">
        <v>0.89500000000000002</v>
      </c>
      <c r="W36" s="94"/>
      <c r="X36" s="96">
        <f t="shared" si="8"/>
        <v>0.90973370237476703</v>
      </c>
      <c r="Y36" s="96">
        <f t="shared" si="9"/>
        <v>5.7000896179857333E-2</v>
      </c>
      <c r="Z36" s="56">
        <f>TTEST(T35:V35,T36:V36,2,2)</f>
        <v>5.1752669447051605E-2</v>
      </c>
      <c r="AA36" s="12"/>
    </row>
    <row r="37" spans="1:27" ht="15">
      <c r="A37" s="10"/>
      <c r="B37" s="11"/>
      <c r="C37" s="90" t="s">
        <v>447</v>
      </c>
      <c r="D37" s="11">
        <f t="shared" si="10"/>
        <v>1.9274577564716545E-2</v>
      </c>
      <c r="E37" s="11" t="s">
        <v>619</v>
      </c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2"/>
      <c r="S37" s="95" t="s">
        <v>113</v>
      </c>
      <c r="T37" s="94">
        <v>0.83508791942836813</v>
      </c>
      <c r="U37" s="96">
        <v>0.85856543643775263</v>
      </c>
      <c r="V37" s="94">
        <v>0.875</v>
      </c>
      <c r="W37" s="94"/>
      <c r="X37" s="96">
        <f t="shared" si="8"/>
        <v>0.85621778528870696</v>
      </c>
      <c r="Y37" s="96">
        <f t="shared" si="9"/>
        <v>2.0059340550659194E-2</v>
      </c>
      <c r="Z37" s="56">
        <f>TTEST(T35:V35,T37:V37,2,2)</f>
        <v>2.4199148029151128E-4</v>
      </c>
      <c r="AA37" s="12"/>
    </row>
    <row r="38" spans="1:27" ht="16">
      <c r="A38" s="10"/>
      <c r="B38" s="11"/>
      <c r="C38" s="231" t="s">
        <v>627</v>
      </c>
      <c r="D38" s="11">
        <f>TTEST(F27:H27,J27:L27,2,2)</f>
        <v>5.2023460225621924E-4</v>
      </c>
      <c r="E38" s="11" t="s">
        <v>630</v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2"/>
      <c r="S38" s="95" t="s">
        <v>106</v>
      </c>
      <c r="T38" s="94">
        <v>0.56448220240306446</v>
      </c>
      <c r="U38" s="96">
        <v>0.47963205966263178</v>
      </c>
      <c r="V38" s="94">
        <v>0.62</v>
      </c>
      <c r="W38" s="94"/>
      <c r="X38" s="96">
        <f t="shared" si="8"/>
        <v>0.55470475402189878</v>
      </c>
      <c r="Y38" s="96">
        <f t="shared" si="9"/>
        <v>7.0692917193121402E-2</v>
      </c>
      <c r="Z38" s="56">
        <f>TTEST(T35:V35,T38:V38,2,2)</f>
        <v>4.007557853341041E-4</v>
      </c>
      <c r="AA38" s="12"/>
    </row>
    <row r="39" spans="1:27" ht="15">
      <c r="A39" s="10"/>
      <c r="B39" s="11"/>
      <c r="C39" s="90" t="s">
        <v>446</v>
      </c>
      <c r="D39" s="11">
        <f>TTEST(F28:H28,J28:L28,2,2)</f>
        <v>1.1318859993394949E-5</v>
      </c>
      <c r="E39" s="11" t="s">
        <v>629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2"/>
      <c r="S39" s="97" t="s">
        <v>114</v>
      </c>
      <c r="T39" s="98">
        <v>0.35973339500270379</v>
      </c>
      <c r="U39" s="99">
        <v>0.48129722155087479</v>
      </c>
      <c r="V39" s="98">
        <v>0.49199999999999999</v>
      </c>
      <c r="W39" s="98"/>
      <c r="X39" s="99">
        <f t="shared" si="8"/>
        <v>0.44434353885119288</v>
      </c>
      <c r="Y39" s="99">
        <f t="shared" si="9"/>
        <v>7.3469685572889507E-2</v>
      </c>
      <c r="Z39" s="106">
        <f>TTEST(T35:V35,T39:V39,2,2)</f>
        <v>1.9607818400857907E-4</v>
      </c>
      <c r="AA39" s="12" t="s">
        <v>84</v>
      </c>
    </row>
    <row r="40" spans="1:27" ht="15">
      <c r="A40" s="10"/>
      <c r="B40" s="11"/>
      <c r="C40" s="90" t="s">
        <v>296</v>
      </c>
      <c r="D40" s="11">
        <f>TTEST(F29:H29,J29:L29,2,2)</f>
        <v>1.5334590869947172E-3</v>
      </c>
      <c r="E40" s="11" t="s">
        <v>631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2"/>
      <c r="S40" s="95"/>
      <c r="T40" s="94"/>
      <c r="U40" s="96"/>
      <c r="V40" s="94"/>
      <c r="W40" s="94"/>
      <c r="X40" s="96"/>
      <c r="Y40" s="96"/>
      <c r="Z40" s="11"/>
      <c r="AA40" s="12"/>
    </row>
    <row r="41" spans="1:27" ht="16">
      <c r="A41" s="10"/>
      <c r="B41" s="11"/>
      <c r="C41" s="90" t="s">
        <v>561</v>
      </c>
      <c r="D41" s="11">
        <f>TTEST(F30:H30,J30:L30,2,2)</f>
        <v>3.2816343480773077E-3</v>
      </c>
      <c r="E41" s="11" t="s">
        <v>632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2"/>
      <c r="S41" s="100" t="s">
        <v>115</v>
      </c>
      <c r="T41" s="94"/>
      <c r="U41" s="96"/>
      <c r="V41" s="94"/>
      <c r="W41" s="94"/>
      <c r="X41" s="96"/>
      <c r="Y41" s="96"/>
      <c r="Z41" s="11"/>
      <c r="AA41" s="12"/>
    </row>
    <row r="42" spans="1:27" ht="15">
      <c r="A42" s="10"/>
      <c r="B42" s="11"/>
      <c r="C42" s="90" t="s">
        <v>451</v>
      </c>
      <c r="D42" s="11">
        <f>TTEST(F31:H31,J31:L31,2,2)</f>
        <v>3.6195943355525478E-2</v>
      </c>
      <c r="E42" s="11" t="s">
        <v>633</v>
      </c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2"/>
      <c r="S42" s="95"/>
      <c r="T42" s="94"/>
      <c r="U42" s="96"/>
      <c r="V42" s="94"/>
      <c r="W42" s="94"/>
      <c r="X42" s="96"/>
      <c r="Y42" s="96"/>
      <c r="Z42" s="11"/>
      <c r="AA42" s="12"/>
    </row>
    <row r="43" spans="1:27" ht="16" thickBot="1">
      <c r="A43" s="14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9"/>
      <c r="S43" s="95" t="s">
        <v>203</v>
      </c>
      <c r="T43" s="96">
        <v>7.4683227937011225E-3</v>
      </c>
      <c r="U43" s="96">
        <v>1.8735627330571541E-3</v>
      </c>
      <c r="V43" s="94">
        <v>4.0000000000000001E-3</v>
      </c>
      <c r="W43" s="94"/>
      <c r="X43" s="96">
        <f>AVERAGE(T43:V43)</f>
        <v>4.4472951755860921E-3</v>
      </c>
      <c r="Y43" s="96">
        <f>STDEV(T43,U43,V43)</f>
        <v>2.8240732576583715E-3</v>
      </c>
      <c r="Z43" s="11"/>
      <c r="AA43" s="12"/>
    </row>
    <row r="44" spans="1:27" ht="1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S44" s="95" t="s">
        <v>204</v>
      </c>
      <c r="T44" s="94">
        <v>1</v>
      </c>
      <c r="U44" s="96">
        <v>1</v>
      </c>
      <c r="V44" s="94">
        <v>1</v>
      </c>
      <c r="W44" s="94"/>
      <c r="X44" s="96">
        <f t="shared" ref="X44:X48" si="11">AVERAGE(T44:V44)</f>
        <v>1</v>
      </c>
      <c r="Y44" s="96">
        <f t="shared" ref="Y44:Y48" si="12">STDEV(T44,U44,V44)</f>
        <v>0</v>
      </c>
      <c r="Z44" s="56">
        <f>TTEST(T43:V43,T44:V44,2,2)</f>
        <v>4.316659391093366E-11</v>
      </c>
      <c r="AA44" s="12" t="s">
        <v>84</v>
      </c>
    </row>
    <row r="45" spans="1:27" ht="1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S45" s="95" t="s">
        <v>104</v>
      </c>
      <c r="T45" s="94">
        <v>0.86154615971201709</v>
      </c>
      <c r="U45" s="96">
        <v>0.909522749214009</v>
      </c>
      <c r="V45" s="94">
        <v>0.78500000000000003</v>
      </c>
      <c r="W45" s="94"/>
      <c r="X45" s="96">
        <f t="shared" si="11"/>
        <v>0.85202296964200874</v>
      </c>
      <c r="Y45" s="96">
        <f t="shared" si="12"/>
        <v>6.2805231707126694E-2</v>
      </c>
      <c r="Z45" s="56">
        <f>TTEST(T44:V44,T45:V45,2,2)</f>
        <v>1.5086911734273479E-2</v>
      </c>
      <c r="AA45" s="12"/>
    </row>
    <row r="46" spans="1:27" ht="1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S46" s="95" t="s">
        <v>105</v>
      </c>
      <c r="T46" s="94">
        <v>0.48632747370614304</v>
      </c>
      <c r="U46" s="96">
        <v>0.63508791942836995</v>
      </c>
      <c r="V46" s="94">
        <v>0.68500000000000005</v>
      </c>
      <c r="W46" s="94"/>
      <c r="X46" s="96">
        <f t="shared" si="11"/>
        <v>0.60213846437817098</v>
      </c>
      <c r="Y46" s="96">
        <f t="shared" si="12"/>
        <v>0.1033534862357076</v>
      </c>
      <c r="Z46" s="56">
        <f>TTEST(T44:V44,T46:V46,2,2)</f>
        <v>2.6291039326683113E-3</v>
      </c>
      <c r="AA46" s="12"/>
    </row>
    <row r="47" spans="1:27" ht="1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S47" s="95" t="s">
        <v>106</v>
      </c>
      <c r="T47" s="94">
        <v>0.30145195692268928</v>
      </c>
      <c r="U47" s="96">
        <v>0.53961411825221317</v>
      </c>
      <c r="V47" s="94">
        <v>0.39500000000000002</v>
      </c>
      <c r="W47" s="94"/>
      <c r="X47" s="96">
        <f t="shared" si="11"/>
        <v>0.41202202505830082</v>
      </c>
      <c r="Y47" s="96">
        <f t="shared" si="12"/>
        <v>0.11999006531834885</v>
      </c>
      <c r="Z47" s="56">
        <f>TTEST(T44:V44,T47:V47,2,2)</f>
        <v>1.0565393694616965E-3</v>
      </c>
      <c r="AA47" s="12"/>
    </row>
    <row r="48" spans="1:27" ht="1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S48" s="97" t="s">
        <v>116</v>
      </c>
      <c r="T48" s="98">
        <v>0.28917204597632057</v>
      </c>
      <c r="U48" s="99">
        <v>0.36856730432277485</v>
      </c>
      <c r="V48" s="98">
        <v>0.30199999999999999</v>
      </c>
      <c r="W48" s="98"/>
      <c r="X48" s="99">
        <f t="shared" si="11"/>
        <v>0.31991311676636514</v>
      </c>
      <c r="Y48" s="99">
        <f t="shared" si="12"/>
        <v>4.2621140015127686E-2</v>
      </c>
      <c r="Z48" s="106">
        <f>TTEST(T44:V44,T48:V48,2,2)</f>
        <v>1.0194604967356029E-5</v>
      </c>
      <c r="AA48" s="12" t="s">
        <v>84</v>
      </c>
    </row>
    <row r="49" spans="1:27" ht="15">
      <c r="A49" s="11"/>
      <c r="B49" s="11"/>
      <c r="C49" s="88"/>
      <c r="D49" s="11"/>
      <c r="E49" s="11"/>
      <c r="F49" s="11"/>
      <c r="G49" s="11"/>
      <c r="H49" s="88"/>
      <c r="I49" s="11"/>
      <c r="J49" s="11"/>
      <c r="K49" s="11"/>
      <c r="L49" s="11"/>
      <c r="M49" s="11"/>
      <c r="N49" s="88"/>
      <c r="O49" s="11"/>
      <c r="P49" s="11"/>
      <c r="S49" s="95"/>
      <c r="T49" s="94"/>
      <c r="U49" s="96"/>
      <c r="V49" s="94"/>
      <c r="W49" s="94"/>
      <c r="X49" s="96"/>
      <c r="Y49" s="96"/>
      <c r="Z49" s="11"/>
      <c r="AA49" s="12"/>
    </row>
    <row r="50" spans="1:27" ht="1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S50" s="100" t="s">
        <v>303</v>
      </c>
      <c r="T50" s="94"/>
      <c r="U50" s="96"/>
      <c r="V50" s="94"/>
      <c r="W50" s="94"/>
      <c r="X50" s="96"/>
      <c r="Y50" s="96"/>
      <c r="Z50" s="11"/>
      <c r="AA50" s="12"/>
    </row>
    <row r="51" spans="1:27" ht="1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S51" s="95"/>
      <c r="T51" s="94"/>
      <c r="U51" s="96"/>
      <c r="V51" s="94"/>
      <c r="W51" s="94"/>
      <c r="X51" s="96"/>
      <c r="Y51" s="96"/>
      <c r="Z51" s="11"/>
      <c r="AA51" s="12"/>
    </row>
    <row r="52" spans="1:27" ht="1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S52" s="95" t="s">
        <v>203</v>
      </c>
      <c r="T52" s="96">
        <v>0.19320873730797</v>
      </c>
      <c r="U52" s="96">
        <v>0.121270533070304</v>
      </c>
      <c r="V52" s="94">
        <v>0.12</v>
      </c>
      <c r="W52" s="94"/>
      <c r="X52" s="96">
        <f>AVERAGE(T52:V52)</f>
        <v>0.14482642345942467</v>
      </c>
      <c r="Y52" s="96">
        <f>STDEV(T52,U52,V52)</f>
        <v>4.1905128368435275E-2</v>
      </c>
      <c r="Z52" s="11"/>
      <c r="AA52" s="12"/>
    </row>
    <row r="53" spans="1:27" ht="1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S53" s="95" t="s">
        <v>204</v>
      </c>
      <c r="T53" s="94">
        <v>1</v>
      </c>
      <c r="U53" s="96">
        <v>1</v>
      </c>
      <c r="V53" s="94">
        <v>1</v>
      </c>
      <c r="W53" s="94"/>
      <c r="X53" s="96">
        <f t="shared" ref="X53:X57" si="13">AVERAGE(T53:V53)</f>
        <v>1</v>
      </c>
      <c r="Y53" s="96">
        <f t="shared" ref="Y53:Y57" si="14">STDEV(T53,U53,V53)</f>
        <v>0</v>
      </c>
      <c r="Z53" s="56">
        <f>TTEST(T52:V52,T53:V53,2,2)</f>
        <v>3.8233716409671356E-6</v>
      </c>
      <c r="AA53" s="12" t="s">
        <v>84</v>
      </c>
    </row>
    <row r="54" spans="1:27" ht="15">
      <c r="A54" s="11"/>
      <c r="B54" s="11"/>
      <c r="C54" s="88"/>
      <c r="D54" s="11"/>
      <c r="E54" s="11"/>
      <c r="F54" s="11"/>
      <c r="G54" s="11"/>
      <c r="H54" s="88"/>
      <c r="I54" s="11"/>
      <c r="J54" s="11"/>
      <c r="K54" s="11"/>
      <c r="L54" s="11"/>
      <c r="M54" s="11"/>
      <c r="N54" s="88"/>
      <c r="O54" s="11"/>
      <c r="P54" s="11"/>
      <c r="S54" s="95" t="s">
        <v>117</v>
      </c>
      <c r="T54" s="94">
        <v>1.1211660780285109</v>
      </c>
      <c r="U54" s="96">
        <v>1.0942937012607385</v>
      </c>
      <c r="V54" s="94">
        <v>0.98499999999999999</v>
      </c>
      <c r="W54" s="94"/>
      <c r="X54" s="96">
        <f t="shared" si="13"/>
        <v>1.0668199264297498</v>
      </c>
      <c r="Y54" s="96">
        <f t="shared" si="14"/>
        <v>7.2120776680610788E-2</v>
      </c>
      <c r="Z54" s="56">
        <f>TTEST(T53:V53,T54:V54,2,2)</f>
        <v>0.18381876591477664</v>
      </c>
      <c r="AA54" s="12"/>
    </row>
    <row r="55" spans="1:27" ht="1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S55" s="95" t="s">
        <v>118</v>
      </c>
      <c r="T55" s="94">
        <v>0.62416527445080616</v>
      </c>
      <c r="U55" s="96">
        <v>0.97603176077622678</v>
      </c>
      <c r="V55" s="94">
        <v>0.92100000000000004</v>
      </c>
      <c r="W55" s="94"/>
      <c r="X55" s="96">
        <f t="shared" si="13"/>
        <v>0.84039901174234422</v>
      </c>
      <c r="Y55" s="96">
        <f t="shared" si="14"/>
        <v>0.18927465633526502</v>
      </c>
      <c r="Z55" s="56">
        <f>TTEST(T53:V53,T55:V55,2,2)</f>
        <v>0.21793877993273958</v>
      </c>
      <c r="AA55" s="12"/>
    </row>
    <row r="56" spans="1:27" ht="1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S56" s="95" t="s">
        <v>106</v>
      </c>
      <c r="T56" s="94">
        <v>0.55478473603392342</v>
      </c>
      <c r="U56" s="96">
        <v>0.61985384996949422</v>
      </c>
      <c r="V56" s="94">
        <v>0.69799999999999995</v>
      </c>
      <c r="W56" s="94"/>
      <c r="X56" s="96">
        <f t="shared" si="13"/>
        <v>0.62421286200113923</v>
      </c>
      <c r="Y56" s="96">
        <f t="shared" si="14"/>
        <v>7.1707068672741486E-2</v>
      </c>
      <c r="Z56" s="56">
        <f>TTEST(T53:V53,T56:V56,2,2)</f>
        <v>8.1665865887365241E-4</v>
      </c>
      <c r="AA56" s="12"/>
    </row>
    <row r="57" spans="1:27" ht="1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S57" s="97" t="s">
        <v>107</v>
      </c>
      <c r="T57" s="98">
        <v>0.51405691332803305</v>
      </c>
      <c r="U57" s="99">
        <v>0.49999999999999878</v>
      </c>
      <c r="V57" s="98">
        <v>0.57799999999999996</v>
      </c>
      <c r="W57" s="98"/>
      <c r="X57" s="99">
        <f t="shared" si="13"/>
        <v>0.53068563777601063</v>
      </c>
      <c r="Y57" s="99">
        <f t="shared" si="14"/>
        <v>4.1573860267902961E-2</v>
      </c>
      <c r="Z57" s="106">
        <f>TTEST(T53:V53,T57:V57,2,2)</f>
        <v>4.0345879399969715E-5</v>
      </c>
      <c r="AA57" s="12" t="s">
        <v>84</v>
      </c>
    </row>
    <row r="58" spans="1:27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S58" s="101"/>
      <c r="T58" s="94"/>
      <c r="U58" s="94"/>
      <c r="V58" s="94"/>
      <c r="W58" s="94"/>
      <c r="X58" s="94"/>
      <c r="Y58" s="94"/>
      <c r="Z58" s="11"/>
      <c r="AA58" s="12"/>
    </row>
    <row r="59" spans="1:27" ht="1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S59" s="100" t="s">
        <v>311</v>
      </c>
      <c r="T59" s="94"/>
      <c r="U59" s="94"/>
      <c r="V59" s="94"/>
      <c r="W59" s="94"/>
      <c r="X59" s="94"/>
      <c r="Y59" s="94"/>
      <c r="Z59" s="11"/>
      <c r="AA59" s="12"/>
    </row>
    <row r="60" spans="1:27">
      <c r="A60" s="11"/>
      <c r="B60" s="11"/>
      <c r="C60" s="11"/>
      <c r="D60" s="20"/>
      <c r="E60" s="11"/>
      <c r="F60" s="11"/>
      <c r="G60" s="11"/>
      <c r="H60" s="11"/>
      <c r="I60" s="20"/>
      <c r="J60" s="11"/>
      <c r="K60" s="11"/>
      <c r="L60" s="11"/>
      <c r="M60" s="20"/>
      <c r="N60" s="11"/>
      <c r="O60" s="11"/>
      <c r="P60" s="11"/>
      <c r="S60" s="101"/>
      <c r="T60" s="94"/>
      <c r="U60" s="94"/>
      <c r="V60" s="94"/>
      <c r="W60" s="94"/>
      <c r="X60" s="94"/>
      <c r="Y60" s="94"/>
      <c r="Z60" s="11"/>
      <c r="AA60" s="12"/>
    </row>
    <row r="61" spans="1:27" ht="1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S61" s="95" t="s">
        <v>203</v>
      </c>
      <c r="T61" s="94"/>
      <c r="U61" s="96">
        <v>1.2913286221159543E-2</v>
      </c>
      <c r="V61" s="94">
        <v>6.3E-2</v>
      </c>
      <c r="W61" s="94"/>
      <c r="X61" s="96">
        <f>AVERAGE(T61:V61)</f>
        <v>3.7956643110579773E-2</v>
      </c>
      <c r="Y61" s="96">
        <f>STDEV(T61,U61,V61)</f>
        <v>3.5416654960367784E-2</v>
      </c>
      <c r="Z61" s="11"/>
      <c r="AA61" s="12"/>
    </row>
    <row r="62" spans="1:27" ht="1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S62" s="95" t="s">
        <v>204</v>
      </c>
      <c r="T62" s="94"/>
      <c r="U62" s="96">
        <v>1</v>
      </c>
      <c r="V62" s="94">
        <v>1</v>
      </c>
      <c r="W62" s="94"/>
      <c r="X62" s="96">
        <f t="shared" ref="X62:X66" si="15">AVERAGE(T62:V62)</f>
        <v>1</v>
      </c>
      <c r="Y62" s="96">
        <f t="shared" ref="Y62:Y66" si="16">STDEV(T62,U62,V62)</f>
        <v>0</v>
      </c>
      <c r="Z62" s="56">
        <f>TTEST(T61:V61,T62:V62,2,2)</f>
        <v>6.7694694001140866E-4</v>
      </c>
      <c r="AA62" s="12" t="s">
        <v>84</v>
      </c>
    </row>
    <row r="63" spans="1:27" ht="15">
      <c r="A63" s="11"/>
      <c r="B63" s="11"/>
      <c r="C63" s="11"/>
      <c r="D63" s="106"/>
      <c r="E63" s="11"/>
      <c r="F63" s="11"/>
      <c r="G63" s="11"/>
      <c r="H63" s="11"/>
      <c r="I63" s="106"/>
      <c r="J63" s="11"/>
      <c r="K63" s="11"/>
      <c r="L63" s="11"/>
      <c r="M63" s="106"/>
      <c r="N63" s="11"/>
      <c r="O63" s="11"/>
      <c r="P63" s="11"/>
      <c r="S63" s="95" t="s">
        <v>104</v>
      </c>
      <c r="T63" s="94"/>
      <c r="U63" s="96">
        <v>0.78186964312859353</v>
      </c>
      <c r="V63" s="94">
        <v>0.77100000000000002</v>
      </c>
      <c r="W63" s="94"/>
      <c r="X63" s="96">
        <f t="shared" si="15"/>
        <v>0.77643482156429677</v>
      </c>
      <c r="Y63" s="96">
        <f t="shared" si="16"/>
        <v>7.68599836530623E-3</v>
      </c>
      <c r="Z63" s="56">
        <f>TTEST(T62:V62,T63:V63,2,2)</f>
        <v>5.9044233264440556E-4</v>
      </c>
      <c r="AA63" s="12"/>
    </row>
    <row r="64" spans="1:27" ht="15">
      <c r="A64" s="11"/>
      <c r="B64" s="11"/>
      <c r="C64" s="11"/>
      <c r="D64" s="106"/>
      <c r="E64" s="11"/>
      <c r="F64" s="11"/>
      <c r="G64" s="11"/>
      <c r="H64" s="11"/>
      <c r="I64" s="106"/>
      <c r="J64" s="11"/>
      <c r="K64" s="11"/>
      <c r="L64" s="11"/>
      <c r="M64" s="106"/>
      <c r="N64" s="11"/>
      <c r="O64" s="11"/>
      <c r="P64" s="11"/>
      <c r="S64" s="95" t="s">
        <v>105</v>
      </c>
      <c r="T64" s="94"/>
      <c r="U64" s="96">
        <v>0.66434290704825771</v>
      </c>
      <c r="V64" s="94">
        <v>0.68500000000000005</v>
      </c>
      <c r="W64" s="94"/>
      <c r="X64" s="96">
        <f t="shared" si="15"/>
        <v>0.67467145352412894</v>
      </c>
      <c r="Y64" s="96">
        <f t="shared" si="16"/>
        <v>1.4606770505777845E-2</v>
      </c>
      <c r="Z64" s="56">
        <f>TTEST(T62:V62,T64:V64,2,2)</f>
        <v>1.0064172295448065E-3</v>
      </c>
      <c r="AA64" s="12"/>
    </row>
    <row r="65" spans="19:27" ht="15">
      <c r="S65" s="95" t="s">
        <v>106</v>
      </c>
      <c r="T65" s="94"/>
      <c r="U65" s="96">
        <v>0.23164701547259234</v>
      </c>
      <c r="V65" s="94">
        <v>0.33500000000000002</v>
      </c>
      <c r="W65" s="94"/>
      <c r="X65" s="96">
        <f t="shared" si="15"/>
        <v>0.28332350773629617</v>
      </c>
      <c r="Y65" s="96">
        <f t="shared" si="16"/>
        <v>7.3081596215198372E-2</v>
      </c>
      <c r="Z65" s="56">
        <f>TTEST(T62:V62,T65:V65,2,2)</f>
        <v>5.159038512650386E-3</v>
      </c>
      <c r="AA65" s="12"/>
    </row>
    <row r="66" spans="19:27" ht="16" thickBot="1">
      <c r="S66" s="102" t="s">
        <v>80</v>
      </c>
      <c r="T66" s="103"/>
      <c r="U66" s="104">
        <v>0.21991226898060859</v>
      </c>
      <c r="V66" s="103">
        <v>0.24099999999999999</v>
      </c>
      <c r="W66" s="103"/>
      <c r="X66" s="104">
        <f t="shared" si="15"/>
        <v>0.23045613449030428</v>
      </c>
      <c r="Y66" s="104">
        <f t="shared" si="16"/>
        <v>1.4911277603649568E-2</v>
      </c>
      <c r="Z66" s="109">
        <f>TTEST(T62:V62,T66:V66,2,2)</f>
        <v>1.8767683917703213E-4</v>
      </c>
      <c r="AA66" s="19" t="s">
        <v>84</v>
      </c>
    </row>
  </sheetData>
  <phoneticPr fontId="1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8"/>
  <sheetViews>
    <sheetView zoomScale="75" zoomScaleNormal="75" zoomScalePageLayoutView="75" workbookViewId="0">
      <selection activeCell="R36" sqref="R36"/>
    </sheetView>
  </sheetViews>
  <sheetFormatPr baseColWidth="10" defaultRowHeight="13" x14ac:dyDescent="0"/>
  <cols>
    <col min="1" max="1" width="23.42578125" bestFit="1" customWidth="1"/>
    <col min="2" max="6" width="11.85546875" bestFit="1" customWidth="1"/>
    <col min="7" max="7" width="12" bestFit="1" customWidth="1"/>
    <col min="8" max="9" width="12.28515625" bestFit="1" customWidth="1"/>
    <col min="11" max="11" width="12.28515625" bestFit="1" customWidth="1"/>
  </cols>
  <sheetData>
    <row r="2" spans="1:12" ht="14" thickBot="1"/>
    <row r="3" spans="1:12">
      <c r="A3" s="87" t="s">
        <v>403</v>
      </c>
      <c r="B3" s="8"/>
      <c r="C3" s="8"/>
      <c r="D3" s="8"/>
      <c r="E3" s="8"/>
      <c r="F3" s="8"/>
      <c r="G3" s="8"/>
      <c r="H3" s="8"/>
      <c r="I3" s="8"/>
      <c r="J3" s="8"/>
      <c r="K3" s="8"/>
      <c r="L3" s="9"/>
    </row>
    <row r="4" spans="1:12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</row>
    <row r="5" spans="1:12">
      <c r="A5" s="116" t="s">
        <v>332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2"/>
    </row>
    <row r="6" spans="1:12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2"/>
    </row>
    <row r="7" spans="1:12">
      <c r="A7" s="116" t="s">
        <v>473</v>
      </c>
      <c r="B7" s="11"/>
      <c r="C7" s="11"/>
      <c r="D7" s="11"/>
      <c r="E7" s="11"/>
      <c r="F7" s="89" t="s">
        <v>353</v>
      </c>
      <c r="G7" s="89" t="s">
        <v>214</v>
      </c>
      <c r="H7" s="20" t="s">
        <v>471</v>
      </c>
      <c r="I7" s="11"/>
      <c r="J7" s="11"/>
      <c r="K7" s="11"/>
      <c r="L7" s="12"/>
    </row>
    <row r="8" spans="1:12" ht="14" thickBot="1">
      <c r="A8" s="78"/>
      <c r="B8" s="20" t="s">
        <v>217</v>
      </c>
      <c r="C8" s="20" t="s">
        <v>194</v>
      </c>
      <c r="D8" s="20" t="s">
        <v>195</v>
      </c>
      <c r="E8" s="20" t="s">
        <v>480</v>
      </c>
      <c r="F8" s="11"/>
      <c r="G8" s="11"/>
      <c r="H8" s="11"/>
      <c r="I8" s="11"/>
      <c r="J8" s="11"/>
      <c r="K8" s="11"/>
      <c r="L8" s="12"/>
    </row>
    <row r="9" spans="1:12">
      <c r="A9" s="113" t="s">
        <v>474</v>
      </c>
      <c r="B9" s="11">
        <v>6.4119999999999999</v>
      </c>
      <c r="C9" s="11">
        <v>4.367</v>
      </c>
      <c r="D9" s="11">
        <v>5.8550000000000004</v>
      </c>
      <c r="E9" s="11">
        <v>5.3689999999999998</v>
      </c>
      <c r="F9" s="21">
        <f>AVERAGE(B9:E9)</f>
        <v>5.50075</v>
      </c>
      <c r="G9" s="9">
        <f>STDEV(B9:E9)</f>
        <v>0.86768211344939294</v>
      </c>
      <c r="H9" s="11"/>
      <c r="I9" s="11"/>
      <c r="J9" s="11"/>
      <c r="K9" s="11"/>
      <c r="L9" s="12"/>
    </row>
    <row r="10" spans="1:12">
      <c r="A10" s="114" t="s">
        <v>336</v>
      </c>
      <c r="B10" s="11">
        <v>48.878</v>
      </c>
      <c r="C10" s="11">
        <v>57.53</v>
      </c>
      <c r="D10" s="11">
        <v>58.734999999999999</v>
      </c>
      <c r="E10" s="11">
        <v>59.274999999999999</v>
      </c>
      <c r="F10" s="10">
        <f t="shared" ref="F10:F12" si="0">AVERAGE(B10:E10)</f>
        <v>56.104500000000002</v>
      </c>
      <c r="G10" s="12">
        <f t="shared" ref="G10" si="1">STDEV(B10:E10)</f>
        <v>4.8725747129554957</v>
      </c>
      <c r="H10" s="11"/>
      <c r="I10" s="11"/>
      <c r="J10" s="11"/>
      <c r="K10" s="11"/>
      <c r="L10" s="12"/>
    </row>
    <row r="11" spans="1:12">
      <c r="A11" s="179" t="s">
        <v>571</v>
      </c>
      <c r="B11" s="11">
        <v>47.298000000000002</v>
      </c>
      <c r="C11" s="11">
        <v>50.185000000000002</v>
      </c>
      <c r="D11" s="11">
        <v>45.564999999999998</v>
      </c>
      <c r="E11" s="11">
        <v>42.456000000000003</v>
      </c>
      <c r="F11" s="10">
        <f t="shared" si="0"/>
        <v>46.376000000000005</v>
      </c>
      <c r="G11" s="12">
        <f>STDEV(B11:E11)</f>
        <v>3.2343307396327501</v>
      </c>
      <c r="H11" s="56">
        <f>TTEST(B10:E10,B11:E11,2,2)</f>
        <v>1.5866963124174755E-2</v>
      </c>
      <c r="I11" s="11" t="s">
        <v>477</v>
      </c>
      <c r="J11" s="11"/>
      <c r="K11" s="11"/>
      <c r="L11" s="12"/>
    </row>
    <row r="12" spans="1:12" ht="14" thickBot="1">
      <c r="A12" s="179" t="s">
        <v>56</v>
      </c>
      <c r="B12" s="11">
        <v>17.077999999999999</v>
      </c>
      <c r="C12" s="11">
        <v>19.231000000000002</v>
      </c>
      <c r="D12" s="11">
        <v>22.04</v>
      </c>
      <c r="E12" s="11">
        <v>17.713000000000001</v>
      </c>
      <c r="F12" s="14">
        <f t="shared" si="0"/>
        <v>19.015499999999999</v>
      </c>
      <c r="G12" s="19">
        <f>STDEV(B12:E12)</f>
        <v>2.2094081409584265</v>
      </c>
      <c r="H12" s="56">
        <f>TTEST(B10:E10,B12:E12,2,2)</f>
        <v>8.7653209104468586E-6</v>
      </c>
      <c r="I12" s="11" t="s">
        <v>478</v>
      </c>
      <c r="J12" s="11"/>
      <c r="K12" s="11"/>
      <c r="L12" s="12"/>
    </row>
    <row r="13" spans="1:12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2"/>
    </row>
    <row r="14" spans="1:12">
      <c r="A14" s="78" t="s">
        <v>479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2"/>
    </row>
    <row r="15" spans="1:12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2"/>
    </row>
    <row r="16" spans="1:12">
      <c r="A16" s="10"/>
      <c r="B16" s="20" t="s">
        <v>217</v>
      </c>
      <c r="C16" s="20" t="s">
        <v>194</v>
      </c>
      <c r="D16" s="20" t="s">
        <v>195</v>
      </c>
      <c r="E16" s="20" t="s">
        <v>480</v>
      </c>
      <c r="F16" s="20" t="s">
        <v>481</v>
      </c>
      <c r="G16" s="20" t="s">
        <v>482</v>
      </c>
      <c r="H16" s="20" t="s">
        <v>314</v>
      </c>
      <c r="I16" s="89" t="s">
        <v>353</v>
      </c>
      <c r="J16" s="89" t="s">
        <v>214</v>
      </c>
      <c r="K16" s="20" t="s">
        <v>471</v>
      </c>
      <c r="L16" s="12"/>
    </row>
    <row r="17" spans="1:20">
      <c r="A17" s="78" t="s">
        <v>315</v>
      </c>
      <c r="B17" s="11">
        <v>37.54</v>
      </c>
      <c r="C17" s="11">
        <v>41.420999999999999</v>
      </c>
      <c r="D17" s="11">
        <v>55.927</v>
      </c>
      <c r="E17" s="11">
        <v>55.862000000000002</v>
      </c>
      <c r="F17" s="11">
        <v>51.253</v>
      </c>
      <c r="G17" s="11">
        <v>41.801000000000002</v>
      </c>
      <c r="H17" s="11">
        <v>43.348999999999997</v>
      </c>
      <c r="I17" s="11">
        <f>AVERAGE(B17:H17)</f>
        <v>46.736142857142852</v>
      </c>
      <c r="J17" s="11">
        <f>STDEV(B17:I17)</f>
        <v>6.9364799724474073</v>
      </c>
      <c r="K17" s="11"/>
      <c r="L17" s="12"/>
    </row>
    <row r="18" spans="1:20">
      <c r="A18" s="78" t="s">
        <v>316</v>
      </c>
      <c r="B18" s="11">
        <v>9.8620000000000001</v>
      </c>
      <c r="C18" s="11">
        <v>10.701000000000001</v>
      </c>
      <c r="D18" s="11">
        <v>12.757000000000001</v>
      </c>
      <c r="E18" s="11">
        <v>13.849</v>
      </c>
      <c r="F18" s="11">
        <v>3.0430000000000001</v>
      </c>
      <c r="G18" s="11">
        <v>9.25</v>
      </c>
      <c r="H18" s="11">
        <v>8.27</v>
      </c>
      <c r="I18" s="11">
        <f t="shared" ref="I18:I20" si="2">AVERAGE(B18:H18)</f>
        <v>9.6760000000000019</v>
      </c>
      <c r="J18" s="11">
        <f t="shared" ref="J18:J20" si="3">STDEV(B18:I18)</f>
        <v>3.2545948178800117</v>
      </c>
      <c r="K18" s="11"/>
      <c r="L18" s="12"/>
    </row>
    <row r="19" spans="1:20">
      <c r="A19" s="179" t="s">
        <v>571</v>
      </c>
      <c r="B19" s="11">
        <v>18.341999999999999</v>
      </c>
      <c r="C19" s="11">
        <v>16.48</v>
      </c>
      <c r="D19" s="11">
        <v>18.158000000000001</v>
      </c>
      <c r="E19" s="11">
        <v>16.606000000000002</v>
      </c>
      <c r="F19" s="11">
        <v>6.89</v>
      </c>
      <c r="G19" s="11">
        <v>14.768000000000001</v>
      </c>
      <c r="H19" s="11">
        <v>10.31</v>
      </c>
      <c r="I19" s="11">
        <f t="shared" si="2"/>
        <v>14.507714285714288</v>
      </c>
      <c r="J19" s="11">
        <f t="shared" si="3"/>
        <v>4.000663720444595</v>
      </c>
      <c r="K19" s="56">
        <f>TTEST(B18:H18,B19:H19,2,2)</f>
        <v>4.0573767457491833E-2</v>
      </c>
      <c r="L19" s="12" t="s">
        <v>302</v>
      </c>
    </row>
    <row r="20" spans="1:20" ht="14" thickBot="1">
      <c r="A20" s="179" t="s">
        <v>56</v>
      </c>
      <c r="B20" s="17">
        <v>30.167000000000002</v>
      </c>
      <c r="C20" s="17">
        <v>24.068000000000001</v>
      </c>
      <c r="D20" s="17">
        <v>36.957000000000001</v>
      </c>
      <c r="E20" s="17">
        <v>35.468000000000004</v>
      </c>
      <c r="F20" s="17">
        <v>17.863</v>
      </c>
      <c r="G20" s="17">
        <v>26.472999999999999</v>
      </c>
      <c r="H20" s="17">
        <v>25.216999999999999</v>
      </c>
      <c r="I20" s="17">
        <f t="shared" si="2"/>
        <v>28.030428571428576</v>
      </c>
      <c r="J20" s="17">
        <f t="shared" si="3"/>
        <v>6.1988995764719004</v>
      </c>
      <c r="K20" s="64">
        <f>TTEST(B18:H18,B20:H20,2,2)</f>
        <v>3.2961112699543909E-5</v>
      </c>
      <c r="L20" s="19" t="s">
        <v>351</v>
      </c>
    </row>
    <row r="21" spans="1:20" ht="14" thickBot="1"/>
    <row r="22" spans="1:20" ht="14" thickBot="1">
      <c r="A22" s="87" t="s">
        <v>317</v>
      </c>
      <c r="B22" s="8"/>
      <c r="C22" s="8"/>
      <c r="D22" s="8"/>
      <c r="E22" s="8"/>
      <c r="F22" s="8"/>
      <c r="G22" s="8"/>
      <c r="H22" s="8"/>
      <c r="I22" s="8"/>
      <c r="J22" s="9"/>
    </row>
    <row r="23" spans="1:20" ht="14" thickBot="1">
      <c r="A23" s="10"/>
      <c r="B23" s="11"/>
      <c r="C23" s="11"/>
      <c r="D23" s="11"/>
      <c r="E23" s="11"/>
      <c r="F23" s="11"/>
      <c r="G23" s="11"/>
      <c r="H23" s="11"/>
      <c r="I23" s="11"/>
      <c r="J23" s="12"/>
      <c r="K23" s="21"/>
      <c r="L23" s="224" t="s">
        <v>399</v>
      </c>
      <c r="M23" s="8"/>
      <c r="N23" s="8"/>
      <c r="O23" s="8"/>
      <c r="P23" s="8"/>
      <c r="Q23" s="8"/>
      <c r="R23" s="8"/>
      <c r="S23" s="8"/>
      <c r="T23" s="9"/>
    </row>
    <row r="24" spans="1:20">
      <c r="A24" s="10"/>
      <c r="B24" s="11"/>
      <c r="C24" s="11"/>
      <c r="D24" s="11"/>
      <c r="E24" s="11"/>
      <c r="F24" s="11"/>
      <c r="G24" s="117" t="s">
        <v>318</v>
      </c>
      <c r="H24" s="118" t="s">
        <v>214</v>
      </c>
      <c r="I24" s="20" t="s">
        <v>471</v>
      </c>
      <c r="J24" s="12"/>
      <c r="K24" s="10"/>
      <c r="L24" s="11"/>
      <c r="M24" s="11"/>
      <c r="N24" s="11"/>
      <c r="O24" s="11"/>
      <c r="P24" s="11"/>
      <c r="Q24" s="11"/>
      <c r="R24" s="11"/>
      <c r="S24" s="11"/>
      <c r="T24" s="12"/>
    </row>
    <row r="25" spans="1:20" ht="15">
      <c r="A25" s="10"/>
      <c r="B25" s="20" t="s">
        <v>186</v>
      </c>
      <c r="C25" s="20" t="s">
        <v>285</v>
      </c>
      <c r="D25" s="20" t="s">
        <v>286</v>
      </c>
      <c r="E25" s="20" t="s">
        <v>187</v>
      </c>
      <c r="F25" s="20" t="s">
        <v>54</v>
      </c>
      <c r="G25" s="10"/>
      <c r="H25" s="12"/>
      <c r="I25" s="11"/>
      <c r="J25" s="12"/>
      <c r="K25" s="10"/>
      <c r="L25" s="225" t="s">
        <v>15</v>
      </c>
      <c r="M25" s="225" t="s">
        <v>16</v>
      </c>
      <c r="N25" s="225" t="s">
        <v>17</v>
      </c>
      <c r="O25" s="225" t="s">
        <v>18</v>
      </c>
      <c r="P25" s="225" t="s">
        <v>19</v>
      </c>
      <c r="Q25" s="225" t="s">
        <v>20</v>
      </c>
      <c r="R25" s="225" t="s">
        <v>21</v>
      </c>
      <c r="S25" s="225" t="s">
        <v>22</v>
      </c>
      <c r="T25" s="226" t="s">
        <v>23</v>
      </c>
    </row>
    <row r="26" spans="1:20" ht="15">
      <c r="A26" s="78" t="s">
        <v>305</v>
      </c>
      <c r="B26" s="11"/>
      <c r="C26" s="11"/>
      <c r="D26" s="11"/>
      <c r="E26" s="11"/>
      <c r="F26" s="11"/>
      <c r="G26" s="10"/>
      <c r="H26" s="12"/>
      <c r="I26" s="11"/>
      <c r="J26" s="12"/>
      <c r="K26" s="10" t="s">
        <v>24</v>
      </c>
      <c r="L26" s="90">
        <v>0.67125999999999997</v>
      </c>
      <c r="M26" s="90">
        <v>8.9399999999999993E-2</v>
      </c>
      <c r="N26" s="90">
        <v>0.4032</v>
      </c>
      <c r="O26" s="90">
        <v>0.39710000000000001</v>
      </c>
      <c r="P26" s="90">
        <v>0.1295</v>
      </c>
      <c r="Q26" s="90">
        <v>7.9899999999999999E-2</v>
      </c>
      <c r="R26" s="90">
        <v>0.60089999999999999</v>
      </c>
      <c r="S26" s="90">
        <v>0.2422</v>
      </c>
      <c r="T26" s="223">
        <v>0.52210000000000001</v>
      </c>
    </row>
    <row r="27" spans="1:20" ht="15">
      <c r="A27" s="131" t="s">
        <v>203</v>
      </c>
      <c r="B27" s="11">
        <v>2.4216584198390341E-4</v>
      </c>
      <c r="C27" s="11">
        <v>4.7436428204252639E-4</v>
      </c>
      <c r="D27" s="11">
        <v>5.2153408964540821E-4</v>
      </c>
      <c r="E27" s="11">
        <v>6.398623397116909E-4</v>
      </c>
      <c r="F27" s="11">
        <v>5.3065034495346436E-4</v>
      </c>
      <c r="G27" s="10">
        <f>AVERAGE(B27:F27)</f>
        <v>4.8171537966739867E-4</v>
      </c>
      <c r="H27" s="12">
        <f>STDEV(B27:G27)</f>
        <v>1.3147520002173717E-4</v>
      </c>
      <c r="I27" s="11"/>
      <c r="J27" s="12"/>
      <c r="K27" s="10" t="s">
        <v>25</v>
      </c>
      <c r="L27" s="90">
        <v>0.46600000000000003</v>
      </c>
      <c r="M27" s="90">
        <v>0.12039999999999999</v>
      </c>
      <c r="N27" s="90">
        <v>0.14149999999999999</v>
      </c>
      <c r="O27" s="90">
        <v>0.41570000000000001</v>
      </c>
      <c r="P27" s="90">
        <v>0.15620000000000001</v>
      </c>
      <c r="Q27" s="90">
        <v>5.0700000000000002E-2</v>
      </c>
      <c r="R27" s="90">
        <v>0.72650000000000003</v>
      </c>
      <c r="S27" s="90">
        <v>0.51880000000000004</v>
      </c>
      <c r="T27" s="223">
        <v>0.57809999999999995</v>
      </c>
    </row>
    <row r="28" spans="1:20" ht="15">
      <c r="A28" s="131" t="s">
        <v>204</v>
      </c>
      <c r="B28" s="119">
        <v>1</v>
      </c>
      <c r="C28" s="119">
        <v>1</v>
      </c>
      <c r="D28" s="119">
        <v>1</v>
      </c>
      <c r="E28" s="119">
        <v>1</v>
      </c>
      <c r="F28" s="119">
        <v>1</v>
      </c>
      <c r="G28" s="10">
        <f t="shared" ref="G28:G30" si="4">AVERAGE(B28:F28)</f>
        <v>1</v>
      </c>
      <c r="H28" s="12">
        <f t="shared" ref="H28" si="5">STDEV(B28:G28)</f>
        <v>0</v>
      </c>
      <c r="I28" s="11"/>
      <c r="J28" s="12"/>
      <c r="K28" s="10" t="s">
        <v>26</v>
      </c>
      <c r="L28" s="90">
        <v>0.59660000000000002</v>
      </c>
      <c r="M28" s="90">
        <v>0.14149999999999999</v>
      </c>
      <c r="N28" s="90">
        <v>0.26290000000000002</v>
      </c>
      <c r="O28" s="90">
        <v>0.51029999999999998</v>
      </c>
      <c r="P28" s="90">
        <v>0.16500000000000001</v>
      </c>
      <c r="Q28" s="90">
        <v>0.25259999999999999</v>
      </c>
      <c r="R28" s="90">
        <v>0.72650000000000003</v>
      </c>
      <c r="S28" s="90">
        <v>0.41770000000000002</v>
      </c>
      <c r="T28" s="223">
        <v>0.4788</v>
      </c>
    </row>
    <row r="29" spans="1:20" ht="15">
      <c r="A29" s="131" t="s">
        <v>55</v>
      </c>
      <c r="B29" s="119">
        <v>0.78623270449336002</v>
      </c>
      <c r="C29" s="119">
        <v>0.95902034424018001</v>
      </c>
      <c r="D29" s="11">
        <v>0.73460935669012628</v>
      </c>
      <c r="E29" s="11">
        <v>0.71070087593597397</v>
      </c>
      <c r="F29" s="11">
        <v>0.59051645918454776</v>
      </c>
      <c r="G29" s="10">
        <f t="shared" si="4"/>
        <v>0.75621594810883763</v>
      </c>
      <c r="H29" s="12">
        <f>STDEV(B29:G29)</f>
        <v>0.1200211781074101</v>
      </c>
      <c r="I29" s="56">
        <f>TTEST(B28:F28,B29:F29,2,2)</f>
        <v>3.621615625692823E-3</v>
      </c>
      <c r="J29" s="12" t="s">
        <v>291</v>
      </c>
      <c r="K29" s="10" t="s">
        <v>27</v>
      </c>
      <c r="L29" s="11"/>
      <c r="M29" s="90">
        <v>1.6999999999999999E-3</v>
      </c>
      <c r="N29" s="90">
        <v>3.2899999999999999E-2</v>
      </c>
      <c r="O29" s="11"/>
      <c r="P29" s="90">
        <v>1.4E-3</v>
      </c>
      <c r="Q29" s="90">
        <v>1.2200000000000001E-2</v>
      </c>
      <c r="R29" s="11"/>
      <c r="S29" s="90">
        <v>3.27E-2</v>
      </c>
      <c r="T29" s="223">
        <v>3.56E-2</v>
      </c>
    </row>
    <row r="30" spans="1:20" ht="16" thickBot="1">
      <c r="A30" s="131" t="s">
        <v>56</v>
      </c>
      <c r="B30" s="119">
        <v>3.4434534871144201E-2</v>
      </c>
      <c r="C30" s="119">
        <v>8.5572022807113637E-2</v>
      </c>
      <c r="D30" s="11">
        <v>2.2797969975212308E-2</v>
      </c>
      <c r="E30" s="11">
        <v>2.2956542396566498E-2</v>
      </c>
      <c r="F30" s="11">
        <v>2.012383640646425E-2</v>
      </c>
      <c r="G30" s="10">
        <f t="shared" si="4"/>
        <v>3.7176981291300183E-2</v>
      </c>
      <c r="H30" s="12">
        <f t="shared" ref="H30" si="6">STDEV(B30:G30)</f>
        <v>2.469569863330446E-2</v>
      </c>
      <c r="I30" s="56">
        <f>TTEST(B28:F28,B30:F30,2,2)</f>
        <v>8.1568232393594417E-13</v>
      </c>
      <c r="J30" s="12" t="s">
        <v>351</v>
      </c>
      <c r="K30" s="14" t="s">
        <v>28</v>
      </c>
      <c r="L30" s="17"/>
      <c r="M30" s="188" t="s">
        <v>227</v>
      </c>
      <c r="N30" s="188" t="s">
        <v>476</v>
      </c>
      <c r="O30" s="17"/>
      <c r="P30" s="188" t="s">
        <v>227</v>
      </c>
      <c r="Q30" s="188" t="s">
        <v>476</v>
      </c>
      <c r="R30" s="17"/>
      <c r="S30" s="188" t="s">
        <v>476</v>
      </c>
      <c r="T30" s="227" t="s">
        <v>476</v>
      </c>
    </row>
    <row r="31" spans="1:20">
      <c r="A31" s="131"/>
      <c r="B31" s="119"/>
      <c r="C31" s="119"/>
      <c r="D31" s="11"/>
      <c r="E31" s="11"/>
      <c r="F31" s="11"/>
      <c r="G31" s="10"/>
      <c r="H31" s="12"/>
      <c r="I31" s="11"/>
      <c r="J31" s="12"/>
    </row>
    <row r="32" spans="1:20">
      <c r="A32" s="78" t="s">
        <v>389</v>
      </c>
      <c r="B32" s="119"/>
      <c r="C32" s="119"/>
      <c r="D32" s="11"/>
      <c r="E32" s="11"/>
      <c r="F32" s="11"/>
      <c r="G32" s="10"/>
      <c r="H32" s="12"/>
      <c r="I32" s="11"/>
      <c r="J32" s="12"/>
    </row>
    <row r="33" spans="1:10">
      <c r="A33" s="131" t="s">
        <v>203</v>
      </c>
      <c r="B33" s="119">
        <v>2.4115259845157701E-2</v>
      </c>
      <c r="C33" s="11">
        <v>1.9586236164000001E-2</v>
      </c>
      <c r="D33" s="11">
        <v>1.8753081361774975E-3</v>
      </c>
      <c r="E33" s="11">
        <v>8.6378177623981146E-4</v>
      </c>
      <c r="F33" s="11">
        <v>1.9668377657549932E-3</v>
      </c>
      <c r="G33" s="10">
        <f>AVERAGE(B33:F33)</f>
        <v>9.6814847374660003E-3</v>
      </c>
      <c r="H33" s="12">
        <f>STDEV(B33:G33)</f>
        <v>1.0046312967670269E-2</v>
      </c>
      <c r="I33" s="11"/>
      <c r="J33" s="12"/>
    </row>
    <row r="34" spans="1:10">
      <c r="A34" s="131" t="s">
        <v>204</v>
      </c>
      <c r="B34" s="119">
        <v>1</v>
      </c>
      <c r="C34" s="119">
        <v>1</v>
      </c>
      <c r="D34" s="119">
        <v>1</v>
      </c>
      <c r="E34" s="119">
        <v>1</v>
      </c>
      <c r="F34" s="119">
        <v>1</v>
      </c>
      <c r="G34" s="10">
        <f t="shared" ref="G34:G36" si="7">AVERAGE(B34:F34)</f>
        <v>1</v>
      </c>
      <c r="H34" s="12">
        <f t="shared" ref="H34" si="8">STDEV(B34:G34)</f>
        <v>0</v>
      </c>
      <c r="I34" s="11"/>
      <c r="J34" s="12"/>
    </row>
    <row r="35" spans="1:10">
      <c r="A35" s="131" t="s">
        <v>57</v>
      </c>
      <c r="B35" s="119">
        <v>0.92980494261316204</v>
      </c>
      <c r="C35" s="119">
        <v>0.78458409789675176</v>
      </c>
      <c r="D35" s="11">
        <v>0.76884077121981786</v>
      </c>
      <c r="E35" s="11">
        <v>0.89308472669417638</v>
      </c>
      <c r="F35" s="11">
        <v>0.92235639809224246</v>
      </c>
      <c r="G35" s="10">
        <f t="shared" si="7"/>
        <v>0.85973418730323004</v>
      </c>
      <c r="H35" s="12">
        <f>STDEV(B35:G35)</f>
        <v>6.9069326819636664E-2</v>
      </c>
      <c r="I35" s="56">
        <f>TTEST(B34:F34,B35:F35,2,2)</f>
        <v>3.6254125872934571E-3</v>
      </c>
      <c r="J35" s="12" t="s">
        <v>291</v>
      </c>
    </row>
    <row r="36" spans="1:10">
      <c r="A36" s="131" t="s">
        <v>58</v>
      </c>
      <c r="B36" s="119">
        <v>7.129773224177656E-2</v>
      </c>
      <c r="C36" s="119">
        <v>6.8393356328796187E-2</v>
      </c>
      <c r="D36" s="11">
        <v>8.2629442867183531E-2</v>
      </c>
      <c r="E36" s="11">
        <v>9.3427852320285762E-2</v>
      </c>
      <c r="F36" s="11">
        <v>8.3177638700255394E-2</v>
      </c>
      <c r="G36" s="10">
        <f t="shared" si="7"/>
        <v>7.9785204491659489E-2</v>
      </c>
      <c r="H36" s="12">
        <f t="shared" ref="H36" si="9">STDEV(B36:G36)</f>
        <v>9.0280843076551067E-3</v>
      </c>
      <c r="I36" s="56">
        <f>TTEST(B34:F34,B36:F36,2,2)</f>
        <v>3.7525653660555523E-16</v>
      </c>
      <c r="J36" s="12" t="s">
        <v>351</v>
      </c>
    </row>
    <row r="37" spans="1:10">
      <c r="A37" s="10"/>
      <c r="B37" s="119"/>
      <c r="C37" s="119"/>
      <c r="D37" s="11"/>
      <c r="E37" s="11"/>
      <c r="F37" s="11"/>
      <c r="G37" s="10"/>
      <c r="H37" s="12"/>
      <c r="I37" s="11"/>
      <c r="J37" s="12"/>
    </row>
    <row r="38" spans="1:10">
      <c r="A38" s="78" t="s">
        <v>296</v>
      </c>
      <c r="B38" s="119"/>
      <c r="C38" s="119"/>
      <c r="D38" s="11"/>
      <c r="E38" s="11"/>
      <c r="F38" s="11"/>
      <c r="G38" s="10"/>
      <c r="H38" s="12"/>
      <c r="I38" s="11"/>
      <c r="J38" s="12"/>
    </row>
    <row r="39" spans="1:10">
      <c r="A39" s="131" t="s">
        <v>203</v>
      </c>
      <c r="B39" s="119">
        <v>7.7089856006699389E-3</v>
      </c>
      <c r="C39" s="119">
        <v>7.0054082498700572E-4</v>
      </c>
      <c r="D39" s="11">
        <v>5.2153408964540821E-4</v>
      </c>
      <c r="E39" s="11">
        <v>4.7824886887390682E-4</v>
      </c>
      <c r="F39" s="11">
        <v>4.3102201431571526E-4</v>
      </c>
      <c r="G39" s="10">
        <f>AVERAGE(B39:F39)</f>
        <v>1.9680662796983947E-3</v>
      </c>
      <c r="H39" s="12">
        <f>STDEV(B39:G39)</f>
        <v>2.8719084872762483E-3</v>
      </c>
      <c r="I39" s="11"/>
      <c r="J39" s="12"/>
    </row>
    <row r="40" spans="1:10">
      <c r="A40" s="131" t="s">
        <v>204</v>
      </c>
      <c r="B40" s="119">
        <v>1</v>
      </c>
      <c r="C40" s="119">
        <v>1</v>
      </c>
      <c r="D40" s="119">
        <v>1</v>
      </c>
      <c r="E40" s="119">
        <v>1</v>
      </c>
      <c r="F40" s="119">
        <v>1</v>
      </c>
      <c r="G40" s="10">
        <f t="shared" ref="G40:G42" si="10">AVERAGE(B40:F40)</f>
        <v>1</v>
      </c>
      <c r="H40" s="12">
        <f t="shared" ref="H40:H42" si="11">STDEV(B40:G40)</f>
        <v>0</v>
      </c>
      <c r="I40" s="11"/>
      <c r="J40" s="12"/>
    </row>
    <row r="41" spans="1:10">
      <c r="A41" s="131" t="s">
        <v>57</v>
      </c>
      <c r="B41" s="119">
        <v>0.66664933854559694</v>
      </c>
      <c r="C41" s="119">
        <v>0.556915725114699</v>
      </c>
      <c r="D41" s="11">
        <v>0.51426405570198497</v>
      </c>
      <c r="E41" s="11">
        <v>0.48959556966780399</v>
      </c>
      <c r="F41" s="11">
        <v>0.42610255136998798</v>
      </c>
      <c r="G41" s="10">
        <f t="shared" si="10"/>
        <v>0.53070544808001463</v>
      </c>
      <c r="H41" s="12">
        <f>STDEV(B41:G41)</f>
        <v>8.0087236765512604E-2</v>
      </c>
      <c r="I41" s="56">
        <f>TTEST(B40:F40,B41:F41,2,2)</f>
        <v>2.5666498304231169E-6</v>
      </c>
      <c r="J41" s="12" t="s">
        <v>351</v>
      </c>
    </row>
    <row r="42" spans="1:10">
      <c r="A42" s="131" t="s">
        <v>58</v>
      </c>
      <c r="B42" s="119">
        <v>1.3415084944339876E-2</v>
      </c>
      <c r="C42" s="119">
        <v>9.1969939907549508E-3</v>
      </c>
      <c r="D42" s="11">
        <v>1.102379090812808E-2</v>
      </c>
      <c r="E42" s="11">
        <v>1.1290484844328203E-2</v>
      </c>
      <c r="F42" s="11">
        <v>9.400558854420699E-3</v>
      </c>
      <c r="G42" s="10">
        <f t="shared" si="10"/>
        <v>1.086538270839436E-2</v>
      </c>
      <c r="H42" s="12">
        <f t="shared" si="11"/>
        <v>1.5255173753202997E-3</v>
      </c>
      <c r="I42" s="56">
        <f>TTEST(B40:F40,B42:F42,2,2)</f>
        <v>1.4004405485362818E-22</v>
      </c>
      <c r="J42" s="12" t="s">
        <v>351</v>
      </c>
    </row>
    <row r="43" spans="1:10">
      <c r="A43" s="10"/>
      <c r="B43" s="119"/>
      <c r="C43" s="119"/>
      <c r="D43" s="11"/>
      <c r="E43" s="11"/>
      <c r="F43" s="11"/>
      <c r="G43" s="10"/>
      <c r="H43" s="12"/>
      <c r="I43" s="11"/>
      <c r="J43" s="12"/>
    </row>
    <row r="44" spans="1:10">
      <c r="A44" s="78" t="s">
        <v>283</v>
      </c>
      <c r="B44" s="119"/>
      <c r="C44" s="119"/>
      <c r="D44" s="11"/>
      <c r="E44" s="11"/>
      <c r="F44" s="11"/>
      <c r="G44" s="10"/>
      <c r="H44" s="12"/>
      <c r="I44" s="11"/>
      <c r="J44" s="12"/>
    </row>
    <row r="45" spans="1:10">
      <c r="A45" s="131" t="s">
        <v>203</v>
      </c>
      <c r="B45" s="120">
        <v>1.54789653E-2</v>
      </c>
      <c r="C45" s="120">
        <v>9.5874523600000001E-3</v>
      </c>
      <c r="D45" s="11">
        <v>1.4901770252157522E-2</v>
      </c>
      <c r="E45" s="11">
        <v>1.4633177232525284E-2</v>
      </c>
      <c r="F45" s="11">
        <v>7.0407351362239759E-3</v>
      </c>
      <c r="G45" s="10">
        <f>AVERAGE(B45:F45)</f>
        <v>1.2328420056181356E-2</v>
      </c>
      <c r="H45" s="12">
        <f>STDEV(B45:G45)</f>
        <v>3.3862217272542005E-3</v>
      </c>
      <c r="I45" s="11"/>
      <c r="J45" s="12"/>
    </row>
    <row r="46" spans="1:10">
      <c r="A46" s="131" t="s">
        <v>204</v>
      </c>
      <c r="B46" s="119">
        <v>1</v>
      </c>
      <c r="C46" s="119">
        <v>1</v>
      </c>
      <c r="D46" s="119">
        <v>1</v>
      </c>
      <c r="E46" s="119">
        <v>1</v>
      </c>
      <c r="F46" s="119">
        <v>1</v>
      </c>
      <c r="G46" s="10">
        <f t="shared" ref="G46:G48" si="12">AVERAGE(B46:F46)</f>
        <v>1</v>
      </c>
      <c r="H46" s="12">
        <f t="shared" ref="H46" si="13">STDEV(B46:G46)</f>
        <v>0</v>
      </c>
      <c r="I46" s="11"/>
      <c r="J46" s="12"/>
    </row>
    <row r="47" spans="1:10">
      <c r="A47" s="131" t="s">
        <v>57</v>
      </c>
      <c r="B47" s="119">
        <v>0.92338231072939603</v>
      </c>
      <c r="C47" s="11">
        <v>0.88884268116656706</v>
      </c>
      <c r="D47" s="11">
        <v>0.55120708394074291</v>
      </c>
      <c r="E47" s="11">
        <v>0.62045693686015801</v>
      </c>
      <c r="F47" s="11">
        <v>0.57910485081009899</v>
      </c>
      <c r="G47" s="10">
        <f t="shared" si="12"/>
        <v>0.71259877270139271</v>
      </c>
      <c r="H47" s="12">
        <f>STDEV(B47:G47)</f>
        <v>0.15990599580366566</v>
      </c>
      <c r="I47" s="56">
        <f>TTEST(B46:F46,B47:F47,2,2)</f>
        <v>7.0370056847941335E-3</v>
      </c>
      <c r="J47" s="12" t="s">
        <v>291</v>
      </c>
    </row>
    <row r="48" spans="1:10">
      <c r="A48" s="131" t="s">
        <v>58</v>
      </c>
      <c r="B48" s="119">
        <v>6.3372467486876805E-2</v>
      </c>
      <c r="C48" s="119">
        <v>1.1517728260086717E-2</v>
      </c>
      <c r="D48" s="11"/>
      <c r="E48" s="11"/>
      <c r="F48" s="11"/>
      <c r="G48" s="10">
        <f t="shared" si="12"/>
        <v>3.7445097873481763E-2</v>
      </c>
      <c r="H48" s="12">
        <f t="shared" ref="H48" si="14">STDEV(B48:G48)</f>
        <v>2.5927369613395045E-2</v>
      </c>
      <c r="I48" s="56">
        <f>TTEST(B46:F46,B48:F48,2,2)</f>
        <v>1.1140863278482926E-8</v>
      </c>
      <c r="J48" s="12" t="s">
        <v>351</v>
      </c>
    </row>
    <row r="49" spans="1:10">
      <c r="A49" s="10"/>
      <c r="B49" s="119"/>
      <c r="C49" s="119"/>
      <c r="D49" s="11"/>
      <c r="E49" s="11"/>
      <c r="F49" s="11"/>
      <c r="G49" s="10"/>
      <c r="H49" s="12"/>
      <c r="I49" s="11"/>
      <c r="J49" s="12"/>
    </row>
    <row r="50" spans="1:10">
      <c r="A50" s="78" t="s">
        <v>300</v>
      </c>
      <c r="B50" s="119"/>
      <c r="C50" s="119"/>
      <c r="D50" s="11"/>
      <c r="E50" s="11"/>
      <c r="F50" s="11"/>
      <c r="G50" s="10"/>
      <c r="H50" s="12"/>
      <c r="I50" s="11"/>
      <c r="J50" s="12"/>
    </row>
    <row r="51" spans="1:10">
      <c r="A51" s="10" t="s">
        <v>203</v>
      </c>
      <c r="B51" s="120">
        <v>7.5896523650000006E-2</v>
      </c>
      <c r="C51" s="119">
        <v>9.3850618964672838E-2</v>
      </c>
      <c r="D51" s="11">
        <v>4.0331377784005237E-2</v>
      </c>
      <c r="E51" s="11">
        <v>4.9770513630518272E-2</v>
      </c>
      <c r="F51" s="11">
        <v>4.3087371150516987E-2</v>
      </c>
      <c r="G51" s="10">
        <f>AVERAGE(B51:F51)</f>
        <v>6.0587281035942665E-2</v>
      </c>
      <c r="H51" s="12">
        <f>STDEV(B51:G51)</f>
        <v>2.085364946108902E-2</v>
      </c>
      <c r="I51" s="11"/>
      <c r="J51" s="12"/>
    </row>
    <row r="52" spans="1:10">
      <c r="A52" s="10" t="s">
        <v>204</v>
      </c>
      <c r="B52" s="119">
        <v>1</v>
      </c>
      <c r="C52" s="119">
        <v>1</v>
      </c>
      <c r="D52" s="119">
        <v>1</v>
      </c>
      <c r="E52" s="119">
        <v>1</v>
      </c>
      <c r="F52" s="119">
        <v>1</v>
      </c>
      <c r="G52" s="10">
        <f t="shared" ref="G52:G54" si="15">AVERAGE(B52:F52)</f>
        <v>1</v>
      </c>
      <c r="H52" s="12">
        <f t="shared" ref="H52" si="16">STDEV(B52:G52)</f>
        <v>0</v>
      </c>
      <c r="I52" s="11"/>
      <c r="J52" s="12"/>
    </row>
    <row r="53" spans="1:10">
      <c r="A53" s="10" t="s">
        <v>59</v>
      </c>
      <c r="B53" s="119">
        <v>0.51405691332803283</v>
      </c>
      <c r="C53" s="119">
        <v>0.62453309322098305</v>
      </c>
      <c r="D53" s="11">
        <v>0.49397242748231918</v>
      </c>
      <c r="E53" s="11">
        <v>0.4748222627663044</v>
      </c>
      <c r="F53" s="11">
        <v>0.55551154335111574</v>
      </c>
      <c r="G53" s="10">
        <f t="shared" si="15"/>
        <v>0.53257924802975098</v>
      </c>
      <c r="H53" s="12">
        <f>STDEV(B53:G53)</f>
        <v>5.3199309462558672E-2</v>
      </c>
      <c r="I53" s="56">
        <f>TTEST(B52:F52,B53:F53,2,2)</f>
        <v>1.1234764389297777E-7</v>
      </c>
      <c r="J53" s="12" t="s">
        <v>351</v>
      </c>
    </row>
    <row r="54" spans="1:10">
      <c r="A54" s="10" t="s">
        <v>60</v>
      </c>
      <c r="B54" s="119">
        <v>0.15821957424628533</v>
      </c>
      <c r="C54" s="119">
        <v>0.100685764099481</v>
      </c>
      <c r="D54" s="11">
        <v>0.12213404774931738</v>
      </c>
      <c r="E54" s="11">
        <v>0.13522199520827083</v>
      </c>
      <c r="F54" s="11">
        <v>0.14224411817756091</v>
      </c>
      <c r="G54" s="10">
        <f t="shared" si="15"/>
        <v>0.13170109989618309</v>
      </c>
      <c r="H54" s="12">
        <f t="shared" ref="H54" si="17">STDEV(B54:G54)</f>
        <v>1.9392065189145012E-2</v>
      </c>
      <c r="I54" s="56">
        <f>TTEST(B52:F52,B54:F54,2,2)</f>
        <v>2.6980976687964276E-13</v>
      </c>
      <c r="J54" s="12" t="s">
        <v>351</v>
      </c>
    </row>
    <row r="55" spans="1:10">
      <c r="A55" s="10"/>
      <c r="B55" s="119"/>
      <c r="C55" s="119"/>
      <c r="D55" s="11"/>
      <c r="E55" s="11"/>
      <c r="F55" s="11"/>
      <c r="G55" s="10"/>
      <c r="H55" s="12"/>
      <c r="I55" s="11"/>
      <c r="J55" s="12"/>
    </row>
    <row r="56" spans="1:10">
      <c r="A56" s="78" t="s">
        <v>61</v>
      </c>
      <c r="B56" s="119"/>
      <c r="C56" s="119"/>
      <c r="D56" s="11"/>
      <c r="E56" s="11"/>
      <c r="F56" s="11"/>
      <c r="G56" s="10"/>
      <c r="H56" s="12"/>
      <c r="I56" s="11"/>
      <c r="J56" s="12"/>
    </row>
    <row r="57" spans="1:10">
      <c r="A57" s="10" t="s">
        <v>203</v>
      </c>
      <c r="B57" s="119"/>
      <c r="C57" s="119">
        <v>4.8965234789600002E-4</v>
      </c>
      <c r="D57" s="11">
        <v>7.6095263460130051E-4</v>
      </c>
      <c r="E57" s="11">
        <v>1.0994395231197786E-3</v>
      </c>
      <c r="F57" s="11">
        <v>6.7347607291725177E-4</v>
      </c>
      <c r="G57" s="10">
        <f>AVERAGE(B57:F57)</f>
        <v>7.5588014463358279E-4</v>
      </c>
      <c r="H57" s="12">
        <f>STDEV(B57:G57)</f>
        <v>2.2120490924224063E-4</v>
      </c>
      <c r="I57" s="11"/>
      <c r="J57" s="12"/>
    </row>
    <row r="58" spans="1:10">
      <c r="A58" s="10" t="s">
        <v>204</v>
      </c>
      <c r="B58" s="119">
        <v>1</v>
      </c>
      <c r="C58" s="119">
        <v>1</v>
      </c>
      <c r="D58" s="119">
        <v>1</v>
      </c>
      <c r="E58" s="119">
        <v>1</v>
      </c>
      <c r="F58" s="119">
        <v>1</v>
      </c>
      <c r="G58" s="10">
        <f t="shared" ref="G58:G60" si="18">AVERAGE(B58:F58)</f>
        <v>1</v>
      </c>
      <c r="H58" s="12">
        <f t="shared" ref="H58" si="19">STDEV(B58:G58)</f>
        <v>0</v>
      </c>
      <c r="I58" s="11"/>
      <c r="J58" s="12"/>
    </row>
    <row r="59" spans="1:10">
      <c r="A59" s="10" t="s">
        <v>59</v>
      </c>
      <c r="B59" s="119">
        <v>0.79829838635664907</v>
      </c>
      <c r="C59" s="119">
        <v>0.63915108186191905</v>
      </c>
      <c r="D59" s="11">
        <v>0.52722808707632296</v>
      </c>
      <c r="E59" s="11">
        <v>0.73806174483928821</v>
      </c>
      <c r="F59" s="11">
        <v>0.60301161307839801</v>
      </c>
      <c r="G59" s="10">
        <f t="shared" si="18"/>
        <v>0.66115018264251546</v>
      </c>
      <c r="H59" s="12">
        <f>STDEV(B59:G59)</f>
        <v>9.6461598129533796E-2</v>
      </c>
      <c r="I59" s="56">
        <f>TTEST(B58:F58,B59:F59,2,2)</f>
        <v>1.0980181418282671E-4</v>
      </c>
      <c r="J59" s="12" t="s">
        <v>351</v>
      </c>
    </row>
    <row r="60" spans="1:10">
      <c r="A60" s="10" t="s">
        <v>60</v>
      </c>
      <c r="B60" s="119">
        <v>1.4884968719436533E-2</v>
      </c>
      <c r="C60" s="119">
        <v>1.61576114356725E-2</v>
      </c>
      <c r="D60" s="11">
        <v>1.7190233843398409E-2</v>
      </c>
      <c r="E60" s="11">
        <v>1.7603522282095555E-2</v>
      </c>
      <c r="F60" s="11">
        <v>1.5045580287127738E-2</v>
      </c>
      <c r="G60" s="10">
        <f t="shared" si="18"/>
        <v>1.6176383313546146E-2</v>
      </c>
      <c r="H60" s="12">
        <f t="shared" ref="H60" si="20">STDEV(B60:G60)</f>
        <v>1.096488764581673E-3</v>
      </c>
      <c r="I60" s="56">
        <f>TTEST(B58:F58,B60:F60,2,2)</f>
        <v>1.041525031627248E-23</v>
      </c>
      <c r="J60" s="12" t="s">
        <v>351</v>
      </c>
    </row>
    <row r="61" spans="1:10">
      <c r="A61" s="10"/>
      <c r="B61" s="11"/>
      <c r="C61" s="11"/>
      <c r="D61" s="11"/>
      <c r="E61" s="11"/>
      <c r="F61" s="11"/>
      <c r="G61" s="10"/>
      <c r="H61" s="12"/>
      <c r="I61" s="11"/>
      <c r="J61" s="12"/>
    </row>
    <row r="62" spans="1:10">
      <c r="A62" s="110"/>
      <c r="B62" s="123"/>
      <c r="C62" s="123"/>
      <c r="D62" s="123"/>
      <c r="E62" s="123"/>
      <c r="F62" s="123"/>
      <c r="G62" s="124"/>
      <c r="H62" s="125"/>
      <c r="I62" s="11"/>
      <c r="J62" s="12"/>
    </row>
    <row r="63" spans="1:10">
      <c r="A63" s="124"/>
      <c r="B63" s="128"/>
      <c r="C63" s="128"/>
      <c r="D63" s="128"/>
      <c r="E63" s="128"/>
      <c r="F63" s="128"/>
      <c r="G63" s="126"/>
      <c r="H63" s="127"/>
      <c r="I63" s="11"/>
      <c r="J63" s="12"/>
    </row>
    <row r="64" spans="1:10">
      <c r="A64" s="124"/>
      <c r="B64" s="128"/>
      <c r="C64" s="128"/>
      <c r="D64" s="128"/>
      <c r="E64" s="128"/>
      <c r="F64" s="128"/>
      <c r="G64" s="126"/>
      <c r="H64" s="127"/>
      <c r="I64" s="11"/>
      <c r="J64" s="12"/>
    </row>
    <row r="65" spans="1:10">
      <c r="A65" s="124"/>
      <c r="B65" s="128"/>
      <c r="C65" s="128"/>
      <c r="D65" s="128"/>
      <c r="E65" s="128"/>
      <c r="F65" s="128"/>
      <c r="G65" s="126"/>
      <c r="H65" s="127"/>
      <c r="I65" s="11"/>
      <c r="J65" s="12"/>
    </row>
    <row r="66" spans="1:10">
      <c r="A66" s="124"/>
      <c r="B66" s="128"/>
      <c r="C66" s="128"/>
      <c r="D66" s="128"/>
      <c r="E66" s="128"/>
      <c r="F66" s="128"/>
      <c r="G66" s="126"/>
      <c r="H66" s="127"/>
      <c r="I66" s="11"/>
      <c r="J66" s="12"/>
    </row>
    <row r="67" spans="1:10">
      <c r="A67" s="124"/>
      <c r="B67" s="128"/>
      <c r="C67" s="128"/>
      <c r="D67" s="128"/>
      <c r="E67" s="128"/>
      <c r="F67" s="128"/>
      <c r="G67" s="126"/>
      <c r="H67" s="127"/>
      <c r="I67" s="11"/>
      <c r="J67" s="12"/>
    </row>
    <row r="68" spans="1:10">
      <c r="A68" s="110"/>
      <c r="B68" s="128"/>
      <c r="C68" s="128"/>
      <c r="D68" s="128"/>
      <c r="E68" s="128"/>
      <c r="F68" s="128"/>
      <c r="G68" s="126"/>
      <c r="H68" s="127"/>
      <c r="I68" s="11"/>
      <c r="J68" s="12"/>
    </row>
    <row r="69" spans="1:10">
      <c r="A69" s="124"/>
      <c r="B69" s="128"/>
      <c r="C69" s="123"/>
      <c r="D69" s="123"/>
      <c r="E69" s="123"/>
      <c r="F69" s="123"/>
      <c r="G69" s="126"/>
      <c r="H69" s="127"/>
      <c r="I69" s="11"/>
      <c r="J69" s="12"/>
    </row>
    <row r="70" spans="1:10">
      <c r="A70" s="124"/>
      <c r="B70" s="128"/>
      <c r="C70" s="128"/>
      <c r="D70" s="128"/>
      <c r="E70" s="128"/>
      <c r="F70" s="128"/>
      <c r="G70" s="126"/>
      <c r="H70" s="127"/>
      <c r="I70" s="11"/>
      <c r="J70" s="12"/>
    </row>
    <row r="71" spans="1:10">
      <c r="A71" s="124"/>
      <c r="B71" s="123"/>
      <c r="C71" s="123"/>
      <c r="D71" s="123"/>
      <c r="E71" s="123"/>
      <c r="F71" s="123"/>
      <c r="G71" s="126"/>
      <c r="H71" s="127"/>
      <c r="I71" s="11"/>
      <c r="J71" s="12"/>
    </row>
    <row r="72" spans="1:10">
      <c r="A72" s="124"/>
      <c r="B72" s="128"/>
      <c r="C72" s="123"/>
      <c r="D72" s="128"/>
      <c r="E72" s="128"/>
      <c r="F72" s="128"/>
      <c r="G72" s="126"/>
      <c r="H72" s="127"/>
      <c r="I72" s="11"/>
      <c r="J72" s="12"/>
    </row>
    <row r="73" spans="1:10">
      <c r="A73" s="124"/>
      <c r="B73" s="123"/>
      <c r="C73" s="123"/>
      <c r="D73" s="123"/>
      <c r="E73" s="123"/>
      <c r="F73" s="123"/>
      <c r="G73" s="124"/>
      <c r="H73" s="125"/>
      <c r="I73" s="11"/>
      <c r="J73" s="12"/>
    </row>
    <row r="74" spans="1:10">
      <c r="A74" s="110"/>
      <c r="B74" s="128"/>
      <c r="C74" s="128"/>
      <c r="D74" s="128"/>
      <c r="E74" s="128"/>
      <c r="F74" s="128"/>
      <c r="G74" s="126"/>
      <c r="H74" s="127"/>
      <c r="I74" s="11"/>
      <c r="J74" s="12"/>
    </row>
    <row r="75" spans="1:10">
      <c r="A75" s="124"/>
      <c r="B75" s="123"/>
      <c r="C75" s="123"/>
      <c r="D75" s="123"/>
      <c r="E75" s="128"/>
      <c r="F75" s="128"/>
      <c r="G75" s="126"/>
      <c r="H75" s="127"/>
      <c r="I75" s="11"/>
      <c r="J75" s="12"/>
    </row>
    <row r="76" spans="1:10">
      <c r="A76" s="124"/>
      <c r="B76" s="128"/>
      <c r="C76" s="128"/>
      <c r="D76" s="128"/>
      <c r="E76" s="128"/>
      <c r="F76" s="128"/>
      <c r="G76" s="126"/>
      <c r="H76" s="127"/>
      <c r="I76" s="11"/>
      <c r="J76" s="12"/>
    </row>
    <row r="77" spans="1:10">
      <c r="A77" s="124"/>
      <c r="B77" s="128"/>
      <c r="C77" s="128"/>
      <c r="D77" s="123"/>
      <c r="E77" s="123"/>
      <c r="F77" s="123"/>
      <c r="G77" s="126"/>
      <c r="H77" s="127"/>
      <c r="I77" s="11"/>
      <c r="J77" s="12"/>
    </row>
    <row r="78" spans="1:10" ht="14" thickBot="1">
      <c r="A78" s="132"/>
      <c r="B78" s="133"/>
      <c r="C78" s="134"/>
      <c r="D78" s="134"/>
      <c r="E78" s="134"/>
      <c r="F78" s="134"/>
      <c r="G78" s="129"/>
      <c r="H78" s="130"/>
      <c r="I78" s="17"/>
      <c r="J78" s="19"/>
    </row>
  </sheetData>
  <phoneticPr fontId="1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68"/>
  <sheetViews>
    <sheetView zoomScale="75" zoomScaleNormal="75" zoomScalePageLayoutView="75" workbookViewId="0">
      <selection activeCell="N41" sqref="N41"/>
    </sheetView>
  </sheetViews>
  <sheetFormatPr baseColWidth="10" defaultRowHeight="13" x14ac:dyDescent="0"/>
  <cols>
    <col min="2" max="2" width="14.7109375" bestFit="1" customWidth="1"/>
    <col min="10" max="10" width="14.7109375" bestFit="1" customWidth="1"/>
    <col min="17" max="17" width="16.42578125" bestFit="1" customWidth="1"/>
    <col min="18" max="18" width="14.7109375" bestFit="1" customWidth="1"/>
    <col min="25" max="25" width="14.7109375" bestFit="1" customWidth="1"/>
  </cols>
  <sheetData>
    <row r="2" spans="1:33">
      <c r="A2" s="214" t="s">
        <v>612</v>
      </c>
      <c r="Q2" s="215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</row>
    <row r="3" spans="1:33" ht="14" thickBot="1">
      <c r="Q3" s="216"/>
      <c r="R3" s="215"/>
      <c r="S3" s="216"/>
      <c r="T3" s="216"/>
      <c r="U3" s="216"/>
      <c r="V3" s="215"/>
      <c r="W3" s="216"/>
      <c r="X3" s="216"/>
      <c r="Y3" s="216"/>
      <c r="Z3" s="215"/>
      <c r="AA3" s="216"/>
      <c r="AB3" s="216"/>
      <c r="AC3" s="216"/>
      <c r="AD3" s="215"/>
      <c r="AE3" s="216"/>
      <c r="AF3" s="216"/>
      <c r="AG3" s="216"/>
    </row>
    <row r="4" spans="1:33">
      <c r="B4" s="91" t="s">
        <v>128</v>
      </c>
      <c r="C4" s="8"/>
      <c r="D4" s="8"/>
      <c r="E4" s="8"/>
      <c r="F4" s="8"/>
      <c r="G4" s="9"/>
      <c r="J4" s="91" t="s">
        <v>352</v>
      </c>
      <c r="K4" s="8"/>
      <c r="L4" s="8"/>
      <c r="M4" s="8"/>
      <c r="N4" s="8"/>
      <c r="O4" s="9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</row>
    <row r="5" spans="1:33">
      <c r="B5" s="10"/>
      <c r="C5" s="11" t="s">
        <v>62</v>
      </c>
      <c r="D5" s="11" t="s">
        <v>63</v>
      </c>
      <c r="E5" s="11" t="s">
        <v>64</v>
      </c>
      <c r="F5" s="11" t="s">
        <v>65</v>
      </c>
      <c r="G5" s="12" t="s">
        <v>66</v>
      </c>
      <c r="J5" s="10"/>
      <c r="K5" s="11" t="s">
        <v>62</v>
      </c>
      <c r="L5" s="11" t="s">
        <v>63</v>
      </c>
      <c r="M5" s="11" t="s">
        <v>64</v>
      </c>
      <c r="N5" s="11" t="s">
        <v>65</v>
      </c>
      <c r="O5" s="12" t="s">
        <v>66</v>
      </c>
      <c r="Q5" s="215"/>
      <c r="R5" s="216"/>
      <c r="S5" s="217"/>
      <c r="T5" s="217"/>
      <c r="U5" s="215"/>
      <c r="V5" s="216"/>
      <c r="W5" s="217"/>
      <c r="X5" s="217"/>
      <c r="Y5" s="216"/>
      <c r="Z5" s="216"/>
      <c r="AA5" s="217"/>
      <c r="AB5" s="217"/>
      <c r="AC5" s="216"/>
      <c r="AD5" s="216"/>
      <c r="AE5" s="217"/>
      <c r="AF5" s="217"/>
      <c r="AG5" s="216"/>
    </row>
    <row r="6" spans="1:33">
      <c r="B6" s="10"/>
      <c r="C6" s="11"/>
      <c r="D6" s="11"/>
      <c r="E6" s="11"/>
      <c r="F6" s="11"/>
      <c r="G6" s="12"/>
      <c r="J6" s="10"/>
      <c r="K6" s="11"/>
      <c r="L6" s="11"/>
      <c r="M6" s="11"/>
      <c r="N6" s="11"/>
      <c r="O6" s="12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</row>
    <row r="7" spans="1:33">
      <c r="A7" s="85" t="s">
        <v>67</v>
      </c>
      <c r="B7" s="10" t="s">
        <v>68</v>
      </c>
      <c r="C7" s="11">
        <v>1.0202029586632182E-2</v>
      </c>
      <c r="D7" s="11">
        <v>1.4179986801830642E-2</v>
      </c>
      <c r="E7" s="11">
        <v>1.7701310707746852E-2</v>
      </c>
      <c r="F7" s="11">
        <v>6.2151287793353093E-3</v>
      </c>
      <c r="G7" s="12">
        <v>9.3229354924353487E-3</v>
      </c>
      <c r="I7" s="85" t="s">
        <v>67</v>
      </c>
      <c r="J7" s="10" t="s">
        <v>68</v>
      </c>
      <c r="K7">
        <v>1.504053817346491E-2</v>
      </c>
      <c r="L7">
        <v>9.6517081025541338E-3</v>
      </c>
      <c r="M7" s="11">
        <v>1.3744516811288E-2</v>
      </c>
      <c r="N7" s="11">
        <v>5.9826484261499288E-3</v>
      </c>
      <c r="O7" s="12">
        <v>9.3877816369285529E-3</v>
      </c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</row>
    <row r="8" spans="1:33">
      <c r="B8" s="10" t="s">
        <v>69</v>
      </c>
      <c r="C8" s="11">
        <v>1</v>
      </c>
      <c r="D8" s="11">
        <v>1</v>
      </c>
      <c r="E8" s="11">
        <v>1</v>
      </c>
      <c r="F8" s="11">
        <v>1</v>
      </c>
      <c r="G8" s="12">
        <v>1</v>
      </c>
      <c r="J8" s="10" t="s">
        <v>70</v>
      </c>
      <c r="K8" s="11">
        <v>1</v>
      </c>
      <c r="L8" s="11">
        <v>1</v>
      </c>
      <c r="M8" s="11">
        <v>1</v>
      </c>
      <c r="N8" s="11">
        <v>1</v>
      </c>
      <c r="O8" s="12">
        <v>1</v>
      </c>
      <c r="Q8" s="215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</row>
    <row r="9" spans="1:33" ht="14">
      <c r="B9" s="10" t="s">
        <v>71</v>
      </c>
      <c r="C9" s="11">
        <v>0.59666787151586198</v>
      </c>
      <c r="D9" s="11">
        <v>0.53218509122667979</v>
      </c>
      <c r="E9" s="11">
        <v>0.57634317339943142</v>
      </c>
      <c r="F9" s="11">
        <v>0.563116352246681</v>
      </c>
      <c r="G9" s="12">
        <v>0.57834409195264591</v>
      </c>
      <c r="J9" s="10" t="s">
        <v>71</v>
      </c>
      <c r="K9" s="11">
        <v>0.6049970446096482</v>
      </c>
      <c r="L9" s="11">
        <v>0.50697973989501566</v>
      </c>
      <c r="M9" s="69">
        <v>0.556915725114699</v>
      </c>
      <c r="N9" s="11">
        <v>0.63068870441562508</v>
      </c>
      <c r="O9" s="12">
        <v>0.57038185793421259</v>
      </c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</row>
    <row r="10" spans="1:33" ht="14">
      <c r="B10" s="10" t="s">
        <v>72</v>
      </c>
      <c r="C10" s="11">
        <v>0.18815584342638392</v>
      </c>
      <c r="D10" s="11">
        <v>0.1146255054005839</v>
      </c>
      <c r="E10" s="11">
        <v>0.1091966119895865</v>
      </c>
      <c r="F10" s="11">
        <v>8.2755556899712382E-2</v>
      </c>
      <c r="G10" s="12">
        <v>7.3556671076173336E-2</v>
      </c>
      <c r="J10" s="10" t="s">
        <v>72</v>
      </c>
      <c r="K10" s="11">
        <v>0.18620968289033804</v>
      </c>
      <c r="L10" s="11">
        <v>9.6054698830500843E-2</v>
      </c>
      <c r="M10" s="69">
        <v>0.11383372919899699</v>
      </c>
      <c r="N10" s="11">
        <v>0.12200397009702808</v>
      </c>
      <c r="O10" s="12">
        <v>6.7920928907878875E-2</v>
      </c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  <c r="AE10" s="216"/>
      <c r="AF10" s="216"/>
      <c r="AG10" s="216"/>
    </row>
    <row r="11" spans="1:33" ht="14">
      <c r="B11" s="10" t="s">
        <v>73</v>
      </c>
      <c r="C11" s="11">
        <v>0.18049114944031222</v>
      </c>
      <c r="D11" s="11">
        <v>9.0558884659680178E-2</v>
      </c>
      <c r="E11" s="11">
        <v>0.10330628976927606</v>
      </c>
      <c r="F11" s="11">
        <v>6.7920928907878847E-2</v>
      </c>
      <c r="G11" s="12">
        <v>3.3031813767543196E-2</v>
      </c>
      <c r="J11" s="10" t="s">
        <v>73</v>
      </c>
      <c r="K11" s="11">
        <v>0.1440857933498586</v>
      </c>
      <c r="L11" s="11">
        <v>6.2934721878545152E-2</v>
      </c>
      <c r="M11" s="69">
        <v>0.11866776511881399</v>
      </c>
      <c r="N11" s="11">
        <v>0.10919661198958706</v>
      </c>
      <c r="O11" s="12">
        <v>5.3105312446165821E-2</v>
      </c>
      <c r="Q11" s="215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</row>
    <row r="12" spans="1:33">
      <c r="B12" s="10"/>
      <c r="C12" s="11"/>
      <c r="D12" s="11"/>
      <c r="E12" s="11"/>
      <c r="F12" s="11"/>
      <c r="G12" s="12"/>
      <c r="J12" s="10"/>
      <c r="K12" s="11"/>
      <c r="L12" s="11"/>
      <c r="M12" s="11"/>
      <c r="N12" s="11"/>
      <c r="O12" s="12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</row>
    <row r="13" spans="1:33">
      <c r="A13" s="85" t="s">
        <v>74</v>
      </c>
      <c r="B13" s="10" t="s">
        <v>75</v>
      </c>
      <c r="C13" s="11">
        <v>1.1359160291564922E-2</v>
      </c>
      <c r="D13" s="11">
        <v>1.4528202228330652E-2</v>
      </c>
      <c r="E13">
        <f>C7/C8</f>
        <v>1.0202029586632182E-2</v>
      </c>
      <c r="F13" s="11">
        <v>7.4167353199259146E-3</v>
      </c>
      <c r="G13" s="12">
        <f>E4/E7</f>
        <v>0</v>
      </c>
      <c r="I13" s="85" t="s">
        <v>74</v>
      </c>
      <c r="J13" s="10" t="s">
        <v>75</v>
      </c>
      <c r="K13" s="11">
        <v>9.6517081025541338E-3</v>
      </c>
      <c r="L13" s="11">
        <v>1.0488847677970814E-2</v>
      </c>
      <c r="M13" s="11">
        <v>1.2913286221159601E-2</v>
      </c>
      <c r="N13" s="11">
        <v>5.7389399737433813E-3</v>
      </c>
      <c r="O13" s="12">
        <v>1.2913286221159543E-2</v>
      </c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</row>
    <row r="14" spans="1:33">
      <c r="B14" s="10" t="s">
        <v>70</v>
      </c>
      <c r="C14" s="11">
        <v>1</v>
      </c>
      <c r="D14" s="11">
        <v>1</v>
      </c>
      <c r="E14" s="11">
        <v>1</v>
      </c>
      <c r="F14" s="11">
        <v>1</v>
      </c>
      <c r="G14" s="12">
        <v>1</v>
      </c>
      <c r="J14" s="10" t="s">
        <v>70</v>
      </c>
      <c r="K14" s="11">
        <v>1</v>
      </c>
      <c r="L14" s="11">
        <v>1</v>
      </c>
      <c r="M14" s="11">
        <v>1</v>
      </c>
      <c r="N14" s="11">
        <v>1</v>
      </c>
      <c r="O14" s="12">
        <v>1</v>
      </c>
      <c r="Q14" s="215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</row>
    <row r="15" spans="1:33">
      <c r="B15" s="10" t="s">
        <v>71</v>
      </c>
      <c r="C15" s="11">
        <v>0.6689637773930569</v>
      </c>
      <c r="D15" s="11">
        <v>0.70222243786899774</v>
      </c>
      <c r="E15" s="11">
        <v>0.63507549126939411</v>
      </c>
      <c r="F15" s="11">
        <v>0.53403270402392677</v>
      </c>
      <c r="G15" s="12">
        <v>0.59254638547079308</v>
      </c>
      <c r="J15" s="10" t="s">
        <v>71</v>
      </c>
      <c r="K15" s="11">
        <v>0.58236679323423024</v>
      </c>
      <c r="L15" s="11">
        <v>0.61557220667245871</v>
      </c>
      <c r="M15" s="11">
        <v>0.59460355750135918</v>
      </c>
      <c r="N15" s="11">
        <v>0.55286532666013433</v>
      </c>
      <c r="O15" s="12">
        <v>0.51465977290722298</v>
      </c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</row>
    <row r="16" spans="1:33">
      <c r="B16" s="10" t="s">
        <v>72</v>
      </c>
      <c r="C16" s="11">
        <v>0.18750487366072791</v>
      </c>
      <c r="D16" s="11">
        <v>0.16840419710821125</v>
      </c>
      <c r="E16" s="11">
        <v>0.10995613449030457</v>
      </c>
      <c r="F16" s="11">
        <v>0.13490352956305332</v>
      </c>
      <c r="G16" s="12">
        <v>6.8156733291578786E-2</v>
      </c>
      <c r="J16" s="10" t="s">
        <v>72</v>
      </c>
      <c r="K16" s="11">
        <v>0.16666233463640051</v>
      </c>
      <c r="L16" s="11">
        <v>0.10584316404531605</v>
      </c>
      <c r="M16" s="11">
        <v>0.11226654661049144</v>
      </c>
      <c r="N16" s="11">
        <v>7.6415017355754261E-2</v>
      </c>
      <c r="O16" s="12">
        <v>8.3910781423766748E-2</v>
      </c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</row>
    <row r="17" spans="1:33">
      <c r="B17" s="10" t="s">
        <v>76</v>
      </c>
      <c r="C17" s="11">
        <v>0.167821562847533</v>
      </c>
      <c r="D17" s="11">
        <v>0.12327908806167025</v>
      </c>
      <c r="E17" s="11">
        <v>9.4077921713191695E-2</v>
      </c>
      <c r="F17" s="11">
        <v>4.9206748535575238E-2</v>
      </c>
      <c r="G17" s="12">
        <v>4.9377581991461222E-2</v>
      </c>
      <c r="J17" s="10" t="s">
        <v>76</v>
      </c>
      <c r="K17" s="11">
        <v>0.12985738791220824</v>
      </c>
      <c r="L17" s="11">
        <v>6.7685940345370565E-2</v>
      </c>
      <c r="M17" s="11">
        <v>6.4257114166004145E-2</v>
      </c>
      <c r="N17" s="11">
        <v>7.8020659306350798E-2</v>
      </c>
      <c r="O17" s="12">
        <v>3.955489356157136E-2</v>
      </c>
      <c r="Q17" s="215"/>
      <c r="R17" s="216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</row>
    <row r="18" spans="1:33" ht="14" thickBot="1">
      <c r="B18" s="10"/>
      <c r="C18" s="11"/>
      <c r="D18" s="11"/>
      <c r="E18" s="11"/>
      <c r="F18" s="11"/>
      <c r="G18" s="12"/>
      <c r="J18" s="10"/>
      <c r="K18" s="11"/>
      <c r="L18" s="11"/>
      <c r="M18" s="11"/>
      <c r="N18" s="11"/>
      <c r="O18" s="12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</row>
    <row r="19" spans="1:33">
      <c r="B19" s="91" t="s">
        <v>77</v>
      </c>
      <c r="C19" s="8"/>
      <c r="D19" s="8"/>
      <c r="E19" s="8"/>
      <c r="F19" s="8"/>
      <c r="G19" s="9"/>
      <c r="Q19" s="216"/>
      <c r="R19" s="216"/>
      <c r="S19" s="216"/>
      <c r="T19" s="216"/>
      <c r="U19" s="218"/>
      <c r="V19" s="216"/>
      <c r="W19" s="216"/>
      <c r="X19" s="216"/>
      <c r="Y19" s="218"/>
      <c r="Z19" s="216"/>
      <c r="AA19" s="216"/>
      <c r="AB19" s="216"/>
      <c r="AC19" s="218"/>
      <c r="AD19" s="216"/>
      <c r="AE19" s="216"/>
      <c r="AF19" s="216"/>
      <c r="AG19" s="218"/>
    </row>
    <row r="20" spans="1:33">
      <c r="B20" s="10"/>
      <c r="C20" s="11" t="s">
        <v>62</v>
      </c>
      <c r="D20" s="11" t="s">
        <v>63</v>
      </c>
      <c r="E20" s="11" t="s">
        <v>64</v>
      </c>
      <c r="F20" s="11" t="s">
        <v>65</v>
      </c>
      <c r="G20" s="12" t="s">
        <v>66</v>
      </c>
      <c r="I20" s="214" t="s">
        <v>692</v>
      </c>
      <c r="J20" s="11"/>
      <c r="K20" s="11"/>
      <c r="L20" s="11"/>
      <c r="M20" s="11"/>
      <c r="N20" s="11"/>
      <c r="O20" s="11"/>
      <c r="P20" s="11"/>
      <c r="Q20" s="11"/>
      <c r="R20" s="11"/>
      <c r="S20" s="12"/>
      <c r="T20" s="216"/>
      <c r="U20" s="219"/>
      <c r="V20" s="216"/>
      <c r="W20" s="216"/>
      <c r="X20" s="216"/>
      <c r="Y20" s="219"/>
      <c r="Z20" s="216"/>
      <c r="AA20" s="216"/>
      <c r="AB20" s="216"/>
      <c r="AC20" s="219"/>
      <c r="AD20" s="216"/>
      <c r="AE20" s="216"/>
      <c r="AF20" s="216"/>
      <c r="AG20" s="219"/>
    </row>
    <row r="21" spans="1:33">
      <c r="B21" s="10"/>
      <c r="C21" s="11"/>
      <c r="D21" s="11"/>
      <c r="E21" s="11"/>
      <c r="F21" s="11"/>
      <c r="G21" s="12"/>
      <c r="I21" s="10"/>
      <c r="J21" s="178" t="s">
        <v>583</v>
      </c>
      <c r="K21" s="178" t="s">
        <v>87</v>
      </c>
      <c r="L21" s="178" t="s">
        <v>583</v>
      </c>
      <c r="M21" s="178" t="s">
        <v>87</v>
      </c>
      <c r="N21" s="178" t="s">
        <v>583</v>
      </c>
      <c r="O21" s="178" t="s">
        <v>87</v>
      </c>
      <c r="P21" s="178" t="s">
        <v>583</v>
      </c>
      <c r="Q21" s="178" t="s">
        <v>87</v>
      </c>
      <c r="R21" s="178" t="s">
        <v>583</v>
      </c>
      <c r="S21" s="206" t="s">
        <v>87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</row>
    <row r="22" spans="1:33">
      <c r="A22" s="85" t="s">
        <v>461</v>
      </c>
      <c r="B22" s="10" t="s">
        <v>75</v>
      </c>
      <c r="C22" s="11">
        <v>2.2328033433454585E-2</v>
      </c>
      <c r="D22" s="11">
        <v>2.60062104597352E-2</v>
      </c>
      <c r="E22" s="11">
        <v>2.2876338999150293E-2</v>
      </c>
      <c r="F22" s="11">
        <v>1.2647534633553229E-2</v>
      </c>
      <c r="G22" s="12">
        <v>3.703414909192447E-2</v>
      </c>
      <c r="I22" s="207" t="s">
        <v>520</v>
      </c>
      <c r="J22" s="195" t="s">
        <v>573</v>
      </c>
      <c r="K22" s="195"/>
      <c r="L22" s="195" t="s">
        <v>574</v>
      </c>
      <c r="M22" s="195"/>
      <c r="N22" s="195" t="s">
        <v>575</v>
      </c>
      <c r="O22" s="195"/>
      <c r="P22" s="195" t="s">
        <v>576</v>
      </c>
      <c r="Q22" s="195"/>
      <c r="R22" s="195" t="s">
        <v>577</v>
      </c>
      <c r="S22" s="196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</row>
    <row r="23" spans="1:33">
      <c r="B23" s="10" t="s">
        <v>70</v>
      </c>
      <c r="C23" s="11">
        <v>1</v>
      </c>
      <c r="D23" s="11">
        <v>1</v>
      </c>
      <c r="E23" s="11">
        <v>1</v>
      </c>
      <c r="F23" s="11">
        <v>1</v>
      </c>
      <c r="G23" s="12">
        <v>1</v>
      </c>
      <c r="I23" s="44" t="s">
        <v>578</v>
      </c>
      <c r="J23" s="47">
        <v>0.3024985</v>
      </c>
      <c r="K23" s="47">
        <v>0.3024985</v>
      </c>
      <c r="L23" s="47">
        <v>1</v>
      </c>
      <c r="M23" s="47">
        <v>1</v>
      </c>
      <c r="N23" s="47">
        <v>0.81790209999999997</v>
      </c>
      <c r="O23" s="47">
        <v>0.81790209999999997</v>
      </c>
      <c r="P23" s="47">
        <v>0.80385099999999998</v>
      </c>
      <c r="Q23" s="47">
        <v>0.80385099999999998</v>
      </c>
      <c r="R23" s="47">
        <v>0.57236209999999998</v>
      </c>
      <c r="S23" s="67">
        <v>0.57236209999999998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</row>
    <row r="24" spans="1:33">
      <c r="B24" s="10" t="s">
        <v>71</v>
      </c>
      <c r="C24" s="11">
        <v>0.92018765062487662</v>
      </c>
      <c r="D24" s="11">
        <v>1.0245568230328042</v>
      </c>
      <c r="E24" s="11">
        <v>0.82359101726757244</v>
      </c>
      <c r="F24" s="11">
        <v>0.8350879194283688</v>
      </c>
      <c r="G24" s="12">
        <v>0.88270299629065729</v>
      </c>
      <c r="I24" s="44" t="s">
        <v>579</v>
      </c>
      <c r="J24" s="47">
        <v>0.27074379999999998</v>
      </c>
      <c r="K24" s="47">
        <v>0.27074379999999998</v>
      </c>
      <c r="L24" s="47">
        <v>1</v>
      </c>
      <c r="M24" s="47">
        <v>1</v>
      </c>
      <c r="N24" s="47">
        <v>1.075494</v>
      </c>
      <c r="O24" s="47">
        <v>1.075494</v>
      </c>
      <c r="P24" s="47">
        <v>0.36223549999999999</v>
      </c>
      <c r="Q24" s="47">
        <v>0.36223549999999999</v>
      </c>
      <c r="R24" s="47">
        <v>0.301452</v>
      </c>
      <c r="S24" s="67">
        <v>0.301452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</row>
    <row r="25" spans="1:33">
      <c r="B25" s="10" t="s">
        <v>72</v>
      </c>
      <c r="C25" s="11">
        <v>0.96259444310175379</v>
      </c>
      <c r="D25" s="11">
        <v>0.93952274921401413</v>
      </c>
      <c r="E25" s="11">
        <v>0.65292989354445807</v>
      </c>
      <c r="F25" s="11">
        <v>0.41179550863378522</v>
      </c>
      <c r="G25" s="12">
        <v>0.36349312933007827</v>
      </c>
      <c r="I25" s="44" t="s">
        <v>580</v>
      </c>
      <c r="J25" s="47">
        <v>0.33915109999999998</v>
      </c>
      <c r="K25" s="47">
        <v>0.33915109999999998</v>
      </c>
      <c r="L25" s="47">
        <v>1</v>
      </c>
      <c r="M25" s="47">
        <v>1</v>
      </c>
      <c r="N25" s="47">
        <v>0.89502510000000002</v>
      </c>
      <c r="O25" s="47">
        <v>0.89502510000000002</v>
      </c>
      <c r="P25" s="47">
        <v>0.29118339999999998</v>
      </c>
      <c r="Q25" s="47">
        <v>0.29118339999999998</v>
      </c>
      <c r="R25" s="47">
        <v>0.26980710000000002</v>
      </c>
      <c r="S25" s="67">
        <v>0.26980710000000002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</row>
    <row r="26" spans="1:33">
      <c r="B26" s="10" t="s">
        <v>76</v>
      </c>
      <c r="C26" s="11">
        <v>0.83219873471152606</v>
      </c>
      <c r="D26" s="11">
        <v>0.92338231072939803</v>
      </c>
      <c r="E26" s="11">
        <v>0.56840848661800525</v>
      </c>
      <c r="F26" s="11">
        <v>0.33797770825703122</v>
      </c>
      <c r="G26" s="12">
        <v>0.14711334215234623</v>
      </c>
      <c r="I26" s="44" t="s">
        <v>581</v>
      </c>
      <c r="J26" s="47">
        <v>0.2023606</v>
      </c>
      <c r="K26" s="47">
        <v>0.2023606</v>
      </c>
      <c r="L26" s="47">
        <v>1</v>
      </c>
      <c r="M26" s="47">
        <v>1</v>
      </c>
      <c r="N26" s="47">
        <v>0.81225239999999999</v>
      </c>
      <c r="O26" s="47">
        <v>0.81225239999999999</v>
      </c>
      <c r="P26" s="47">
        <v>0.25971480000000002</v>
      </c>
      <c r="Q26" s="47">
        <v>0.25971480000000002</v>
      </c>
      <c r="R26" s="47">
        <v>0.25702849999999999</v>
      </c>
      <c r="S26" s="67">
        <v>0.25702849999999999</v>
      </c>
      <c r="T26" s="23"/>
      <c r="U26" s="23"/>
      <c r="V26" s="23"/>
      <c r="W26" s="23"/>
      <c r="X26" s="23"/>
      <c r="Y26" s="115"/>
      <c r="Z26" s="23"/>
      <c r="AA26" s="23"/>
      <c r="AB26" s="23"/>
      <c r="AC26" s="23"/>
      <c r="AD26" s="23"/>
    </row>
    <row r="27" spans="1:33">
      <c r="B27" s="10"/>
      <c r="C27" s="11"/>
      <c r="D27" s="11"/>
      <c r="E27" s="11"/>
      <c r="F27" s="11"/>
      <c r="G27" s="12"/>
      <c r="I27" s="44" t="s">
        <v>582</v>
      </c>
      <c r="J27" s="47">
        <v>0.37761810000000001</v>
      </c>
      <c r="K27" s="47">
        <v>0.37761810000000001</v>
      </c>
      <c r="L27" s="47">
        <v>1</v>
      </c>
      <c r="M27" s="47">
        <v>1</v>
      </c>
      <c r="N27" s="47">
        <v>0.88270300000000002</v>
      </c>
      <c r="O27" s="47">
        <v>0.88270300000000002</v>
      </c>
      <c r="P27" s="47">
        <v>0.25792080000000001</v>
      </c>
      <c r="Q27" s="47">
        <v>0.25792080000000001</v>
      </c>
      <c r="R27" s="47">
        <v>0.25525300000000001</v>
      </c>
      <c r="S27" s="67">
        <v>0.25525300000000001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</row>
    <row r="28" spans="1:33">
      <c r="A28" s="85" t="s">
        <v>74</v>
      </c>
      <c r="B28" s="10" t="s">
        <v>75</v>
      </c>
      <c r="C28" s="11">
        <v>1.8971795068672619E-2</v>
      </c>
      <c r="D28" s="11">
        <v>2.4688790995730542E-2</v>
      </c>
      <c r="E28" s="11">
        <v>1.8325546081748072E-2</v>
      </c>
      <c r="F28" s="11">
        <v>1.2779719664965338E-2</v>
      </c>
      <c r="G28" s="12">
        <v>5.8112808913322614E-2</v>
      </c>
      <c r="I28" s="10"/>
      <c r="J28" s="11"/>
      <c r="K28" s="11"/>
      <c r="L28" s="11"/>
      <c r="M28" s="11"/>
      <c r="N28" s="11"/>
      <c r="O28" s="11"/>
      <c r="P28" s="11"/>
      <c r="Q28" s="11"/>
      <c r="R28" s="11"/>
      <c r="S28" s="12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</row>
    <row r="29" spans="1:33">
      <c r="B29" s="10" t="s">
        <v>70</v>
      </c>
      <c r="C29" s="11">
        <v>1</v>
      </c>
      <c r="D29" s="11">
        <v>1</v>
      </c>
      <c r="E29" s="11">
        <v>1</v>
      </c>
      <c r="F29" s="11">
        <v>1</v>
      </c>
      <c r="G29" s="12">
        <v>1</v>
      </c>
      <c r="I29" s="10"/>
      <c r="J29" s="178" t="s">
        <v>583</v>
      </c>
      <c r="K29" s="178" t="s">
        <v>87</v>
      </c>
      <c r="L29" s="178" t="s">
        <v>583</v>
      </c>
      <c r="M29" s="178" t="s">
        <v>87</v>
      </c>
      <c r="N29" s="178" t="s">
        <v>583</v>
      </c>
      <c r="O29" s="178" t="s">
        <v>87</v>
      </c>
      <c r="P29" s="178" t="s">
        <v>583</v>
      </c>
      <c r="Q29" s="178" t="s">
        <v>87</v>
      </c>
      <c r="R29" s="178" t="s">
        <v>583</v>
      </c>
      <c r="S29" s="206" t="s">
        <v>87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</row>
    <row r="30" spans="1:33">
      <c r="B30" s="10" t="s">
        <v>71</v>
      </c>
      <c r="C30" s="11">
        <v>0.93952274921401158</v>
      </c>
      <c r="D30" s="11">
        <v>0.8585654364377544</v>
      </c>
      <c r="E30" s="11">
        <v>1.0388591032976613</v>
      </c>
      <c r="F30" s="11">
        <v>1.0352649238413778</v>
      </c>
      <c r="G30" s="12">
        <v>0.79829838635665218</v>
      </c>
      <c r="I30" s="207" t="s">
        <v>585</v>
      </c>
      <c r="J30" s="259" t="s">
        <v>573</v>
      </c>
      <c r="K30" s="259"/>
      <c r="L30" s="259" t="s">
        <v>574</v>
      </c>
      <c r="M30" s="259"/>
      <c r="N30" s="259" t="s">
        <v>575</v>
      </c>
      <c r="O30" s="259"/>
      <c r="P30" s="259" t="s">
        <v>576</v>
      </c>
      <c r="Q30" s="259"/>
      <c r="R30" s="259" t="s">
        <v>577</v>
      </c>
      <c r="S30" s="260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</row>
    <row r="31" spans="1:33">
      <c r="B31" s="10" t="s">
        <v>72</v>
      </c>
      <c r="C31" s="11">
        <v>0.82359101726757244</v>
      </c>
      <c r="D31" s="11">
        <v>0.88884268116657128</v>
      </c>
      <c r="E31" s="11">
        <v>0.71449706987054484</v>
      </c>
      <c r="F31" s="11">
        <v>0.47797265879686951</v>
      </c>
      <c r="G31" s="12">
        <v>0.40753616620131322</v>
      </c>
      <c r="I31" s="44" t="s">
        <v>578</v>
      </c>
      <c r="J31" s="47">
        <v>0.41899360000000002</v>
      </c>
      <c r="K31" s="47">
        <v>0.41899360000000002</v>
      </c>
      <c r="L31" s="47">
        <v>1</v>
      </c>
      <c r="M31" s="47">
        <v>1</v>
      </c>
      <c r="N31" s="47">
        <v>0.85559510000000005</v>
      </c>
      <c r="O31" s="47">
        <v>0.85559510000000005</v>
      </c>
      <c r="P31" s="47">
        <v>0.95263799999999998</v>
      </c>
      <c r="Q31" s="47">
        <v>0.95263799999999998</v>
      </c>
      <c r="R31" s="47">
        <v>1.038859</v>
      </c>
      <c r="S31" s="67">
        <v>1.038859</v>
      </c>
    </row>
    <row r="32" spans="1:33">
      <c r="B32" s="10" t="s">
        <v>76</v>
      </c>
      <c r="C32" s="11">
        <v>0.84968499913865247</v>
      </c>
      <c r="D32" s="11">
        <v>0.82074160881050051</v>
      </c>
      <c r="E32" s="11">
        <v>0.51050606285359557</v>
      </c>
      <c r="F32" s="11">
        <v>0.347536166201312</v>
      </c>
      <c r="G32" s="12">
        <v>0.16436784502563379</v>
      </c>
      <c r="I32" s="44" t="s">
        <v>579</v>
      </c>
      <c r="J32" s="47">
        <v>0.40053490000000003</v>
      </c>
      <c r="K32" s="47">
        <v>0.40053490000000003</v>
      </c>
      <c r="L32" s="47">
        <v>1</v>
      </c>
      <c r="M32" s="47">
        <v>1</v>
      </c>
      <c r="N32" s="47">
        <v>1.0174799999999999</v>
      </c>
      <c r="O32" s="47">
        <v>1.0174799999999999</v>
      </c>
      <c r="P32" s="47">
        <v>1.347234</v>
      </c>
      <c r="Q32" s="47">
        <v>1.347234</v>
      </c>
      <c r="R32" s="47">
        <v>1.496259</v>
      </c>
      <c r="S32" s="67">
        <v>1.496259</v>
      </c>
    </row>
    <row r="33" spans="1:19" ht="14" thickBot="1">
      <c r="B33" s="10"/>
      <c r="C33" s="11"/>
      <c r="D33" s="11"/>
      <c r="E33" s="11"/>
      <c r="F33" s="11"/>
      <c r="G33" s="12"/>
      <c r="I33" s="44" t="s">
        <v>580</v>
      </c>
      <c r="J33" s="47">
        <v>0.47139229999999999</v>
      </c>
      <c r="K33" s="47">
        <v>0.47139229999999999</v>
      </c>
      <c r="L33" s="47">
        <v>1</v>
      </c>
      <c r="M33" s="47">
        <v>1</v>
      </c>
      <c r="N33" s="47">
        <v>1.1728350000000001</v>
      </c>
      <c r="O33" s="47">
        <v>1.1728350000000001</v>
      </c>
      <c r="P33" s="47">
        <v>1.185093</v>
      </c>
      <c r="Q33" s="47">
        <v>1.185093</v>
      </c>
      <c r="R33" s="47">
        <v>1.2281139999999999</v>
      </c>
      <c r="S33" s="67">
        <v>1.2281139999999999</v>
      </c>
    </row>
    <row r="34" spans="1:19">
      <c r="B34" s="91" t="s">
        <v>79</v>
      </c>
      <c r="C34" s="8"/>
      <c r="D34" s="8"/>
      <c r="E34" s="8"/>
      <c r="F34" s="8"/>
      <c r="G34" s="9"/>
      <c r="I34" s="44" t="s">
        <v>581</v>
      </c>
      <c r="J34" s="47">
        <v>0.45533489999999999</v>
      </c>
      <c r="K34" s="47">
        <v>0.45533489999999999</v>
      </c>
      <c r="L34" s="47">
        <v>1</v>
      </c>
      <c r="M34" s="47">
        <v>1</v>
      </c>
      <c r="N34" s="47">
        <v>0.95926409999999995</v>
      </c>
      <c r="O34" s="47">
        <v>0.95926409999999995</v>
      </c>
      <c r="P34" s="47">
        <v>1.038859</v>
      </c>
      <c r="Q34" s="47">
        <v>1.038859</v>
      </c>
      <c r="R34" s="47">
        <v>1.270151</v>
      </c>
      <c r="S34" s="67">
        <v>1.270151</v>
      </c>
    </row>
    <row r="35" spans="1:19" ht="14" thickBot="1">
      <c r="B35" s="10"/>
      <c r="C35" s="11" t="s">
        <v>62</v>
      </c>
      <c r="D35" s="11" t="s">
        <v>63</v>
      </c>
      <c r="E35" s="11" t="s">
        <v>64</v>
      </c>
      <c r="F35" s="11" t="s">
        <v>65</v>
      </c>
      <c r="G35" s="12" t="s">
        <v>66</v>
      </c>
      <c r="I35" s="208" t="s">
        <v>582</v>
      </c>
      <c r="J35" s="50">
        <v>0.38024469999999999</v>
      </c>
      <c r="K35" s="50">
        <v>0.38024469999999999</v>
      </c>
      <c r="L35" s="50">
        <v>1</v>
      </c>
      <c r="M35" s="50">
        <v>1</v>
      </c>
      <c r="N35" s="50">
        <v>1.3566039999999999</v>
      </c>
      <c r="O35" s="50">
        <v>1.3566039999999999</v>
      </c>
      <c r="P35" s="50">
        <v>1.3851089999999999</v>
      </c>
      <c r="Q35" s="50">
        <v>1.3851089999999999</v>
      </c>
      <c r="R35" s="50">
        <v>1.496875</v>
      </c>
      <c r="S35" s="209">
        <v>1.496875</v>
      </c>
    </row>
    <row r="36" spans="1:19">
      <c r="B36" s="10"/>
      <c r="C36" s="11"/>
      <c r="D36" s="11"/>
      <c r="E36" s="11"/>
      <c r="F36" s="11"/>
      <c r="G36" s="12"/>
    </row>
    <row r="37" spans="1:19">
      <c r="A37" s="85" t="s">
        <v>461</v>
      </c>
      <c r="B37" s="10" t="s">
        <v>75</v>
      </c>
      <c r="C37" s="11">
        <v>0.11825720584069963</v>
      </c>
      <c r="D37" s="11">
        <v>9.6054698830500621E-2</v>
      </c>
      <c r="E37" s="11">
        <v>6.5154110052570019E-2</v>
      </c>
      <c r="F37" s="11">
        <v>3.9554893561571255E-2</v>
      </c>
      <c r="G37" s="12">
        <v>8.0880072175107467E-3</v>
      </c>
    </row>
    <row r="38" spans="1:19">
      <c r="B38" s="10" t="s">
        <v>70</v>
      </c>
      <c r="C38" s="11">
        <v>1</v>
      </c>
      <c r="D38" s="11">
        <v>1</v>
      </c>
      <c r="E38" s="11">
        <v>1</v>
      </c>
      <c r="F38" s="11">
        <v>1</v>
      </c>
      <c r="G38" s="12">
        <v>1</v>
      </c>
    </row>
    <row r="39" spans="1:19">
      <c r="B39" s="10" t="s">
        <v>71</v>
      </c>
      <c r="C39" s="11">
        <v>0.91700404320467344</v>
      </c>
      <c r="D39" s="11">
        <v>0.86753868715206706</v>
      </c>
      <c r="E39" s="11">
        <v>0.78896377739305501</v>
      </c>
      <c r="F39" s="11">
        <v>0.77834409195264398</v>
      </c>
      <c r="G39" s="12">
        <v>0.75698522999999995</v>
      </c>
    </row>
    <row r="40" spans="1:19">
      <c r="B40" s="10" t="s">
        <v>72</v>
      </c>
      <c r="C40" s="11">
        <v>0.94934212095051951</v>
      </c>
      <c r="D40" s="11">
        <v>0.76843759064400685</v>
      </c>
      <c r="E40" s="11">
        <v>0.4103708044052482</v>
      </c>
      <c r="F40" s="11">
        <v>0.3024985223048236</v>
      </c>
      <c r="G40" s="12">
        <v>0.28569846999999998</v>
      </c>
    </row>
    <row r="41" spans="1:19">
      <c r="B41" s="10" t="s">
        <v>76</v>
      </c>
      <c r="C41" s="11">
        <v>0.78458409789675176</v>
      </c>
      <c r="D41" s="11">
        <v>0.60290391384538156</v>
      </c>
      <c r="E41" s="11">
        <v>0.40472110827370333</v>
      </c>
      <c r="F41" s="11">
        <v>0.2651719353420543</v>
      </c>
      <c r="G41" s="12">
        <v>0.21458964999999999</v>
      </c>
    </row>
    <row r="42" spans="1:19">
      <c r="B42" s="10"/>
      <c r="C42" s="11"/>
      <c r="D42" s="11"/>
      <c r="E42" s="11"/>
      <c r="F42" s="11"/>
      <c r="G42" s="12"/>
    </row>
    <row r="43" spans="1:19">
      <c r="A43" s="85" t="s">
        <v>74</v>
      </c>
      <c r="B43" s="10" t="s">
        <v>75</v>
      </c>
      <c r="C43" s="11">
        <v>0.10919661198958677</v>
      </c>
      <c r="D43" s="11">
        <v>0.10844233589400835</v>
      </c>
      <c r="E43" s="11">
        <v>6.5154110052570019E-2</v>
      </c>
      <c r="F43" s="11">
        <v>4.6714039019841891E-2</v>
      </c>
      <c r="G43" s="12">
        <v>1.3840117485974341E-2</v>
      </c>
    </row>
    <row r="44" spans="1:19">
      <c r="B44" s="10" t="s">
        <v>70</v>
      </c>
      <c r="C44" s="11">
        <v>1</v>
      </c>
      <c r="D44" s="11">
        <v>1</v>
      </c>
      <c r="E44" s="11">
        <v>1</v>
      </c>
      <c r="F44" s="11">
        <v>1</v>
      </c>
      <c r="G44" s="12">
        <v>1</v>
      </c>
    </row>
    <row r="45" spans="1:19">
      <c r="B45" s="10" t="s">
        <v>71</v>
      </c>
      <c r="C45" s="11">
        <v>0.84674531236252815</v>
      </c>
      <c r="D45" s="11">
        <v>0.97942029758692617</v>
      </c>
      <c r="E45" s="11">
        <v>0.98965665641520606</v>
      </c>
      <c r="F45" s="11">
        <v>0.83952274921401204</v>
      </c>
      <c r="G45" s="12">
        <v>0.79524410000000001</v>
      </c>
    </row>
    <row r="46" spans="1:19">
      <c r="B46" s="10" t="s">
        <v>140</v>
      </c>
      <c r="C46" s="11">
        <v>0.8766057213160342</v>
      </c>
      <c r="D46" s="11">
        <v>0.86753868715206894</v>
      </c>
      <c r="E46" s="11">
        <v>0.5176324619206889</v>
      </c>
      <c r="F46" s="11">
        <v>0.49049633071476401</v>
      </c>
      <c r="G46" s="12">
        <v>0.36258745869999998</v>
      </c>
    </row>
    <row r="47" spans="1:19">
      <c r="B47" s="10" t="s">
        <v>76</v>
      </c>
      <c r="C47" s="11">
        <v>0.72447107727743942</v>
      </c>
      <c r="D47" s="11">
        <v>0.68065705824973832</v>
      </c>
      <c r="E47" s="11">
        <v>0.45375957765858005</v>
      </c>
      <c r="F47" s="11">
        <v>0.39118339661711399</v>
      </c>
      <c r="G47" s="12">
        <v>0.30221400999999998</v>
      </c>
    </row>
    <row r="49" spans="1:17" ht="14" thickBot="1">
      <c r="B49" s="10"/>
      <c r="C49" s="11"/>
      <c r="D49" s="11"/>
      <c r="E49" s="11"/>
      <c r="F49" s="11"/>
      <c r="G49" s="12"/>
    </row>
    <row r="50" spans="1:17" ht="14" thickBot="1">
      <c r="A50" s="159" t="s">
        <v>691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9"/>
    </row>
    <row r="51" spans="1:17">
      <c r="A51" s="10"/>
      <c r="B51" s="11"/>
      <c r="C51" s="257" t="s">
        <v>668</v>
      </c>
      <c r="D51" s="257"/>
      <c r="E51" s="257"/>
      <c r="F51" s="257" t="s">
        <v>669</v>
      </c>
      <c r="G51" s="257"/>
      <c r="H51" s="257"/>
      <c r="I51" s="257" t="s">
        <v>687</v>
      </c>
      <c r="J51" s="257"/>
      <c r="K51" s="257"/>
      <c r="L51" s="257" t="s">
        <v>671</v>
      </c>
      <c r="M51" s="257"/>
      <c r="N51" s="257"/>
      <c r="O51" s="257" t="s">
        <v>672</v>
      </c>
      <c r="P51" s="257"/>
      <c r="Q51" s="258"/>
    </row>
    <row r="52" spans="1:17" ht="15">
      <c r="A52" s="10"/>
      <c r="B52" s="90" t="s">
        <v>283</v>
      </c>
      <c r="C52" s="90">
        <v>4.5911519999999997E-2</v>
      </c>
      <c r="D52" s="90">
        <v>6.0451760000000002E-3</v>
      </c>
      <c r="E52" s="90">
        <v>2.8855700000000001E-2</v>
      </c>
      <c r="F52" s="90">
        <v>1</v>
      </c>
      <c r="G52" s="90">
        <v>1</v>
      </c>
      <c r="H52" s="90">
        <v>1</v>
      </c>
      <c r="I52" s="90">
        <v>0.71050599999999997</v>
      </c>
      <c r="J52" s="90">
        <v>0.89192850000000001</v>
      </c>
      <c r="K52" s="90">
        <v>1</v>
      </c>
      <c r="L52" s="90">
        <v>0.17357339999999999</v>
      </c>
      <c r="M52" s="90">
        <v>0.17616509999999999</v>
      </c>
      <c r="N52" s="90">
        <v>2.4860509999999999E-2</v>
      </c>
      <c r="O52" s="90">
        <v>0.12586939999999999</v>
      </c>
      <c r="P52" s="90">
        <v>8.2377500000000006E-2</v>
      </c>
      <c r="Q52" s="223">
        <v>2.1492839999999999E-2</v>
      </c>
    </row>
    <row r="53" spans="1:17" ht="15">
      <c r="A53" s="10"/>
      <c r="B53" s="90" t="s">
        <v>296</v>
      </c>
      <c r="C53" s="90">
        <v>2.1298979999999999E-3</v>
      </c>
      <c r="D53" s="90">
        <v>2.78507E-4</v>
      </c>
      <c r="E53" s="90">
        <v>4.8323099999999998E-4</v>
      </c>
      <c r="F53" s="90">
        <v>1</v>
      </c>
      <c r="G53" s="90">
        <v>1</v>
      </c>
      <c r="H53" s="90">
        <v>1</v>
      </c>
      <c r="I53" s="90">
        <v>0.72633219999999998</v>
      </c>
      <c r="J53" s="90">
        <v>0.77071069999999997</v>
      </c>
      <c r="K53" s="90">
        <v>0.90944219999999998</v>
      </c>
      <c r="L53" s="90">
        <v>0.16974639999999999</v>
      </c>
      <c r="M53" s="90">
        <v>0.1517744</v>
      </c>
      <c r="N53" s="90">
        <v>3.6955379999999999E-3</v>
      </c>
      <c r="O53" s="90">
        <v>0.18049109999999999</v>
      </c>
      <c r="P53" s="90">
        <v>7.9866699999999999E-2</v>
      </c>
      <c r="Q53" s="223">
        <v>2.2357890000000002E-3</v>
      </c>
    </row>
    <row r="54" spans="1:17" ht="16">
      <c r="A54" s="10"/>
      <c r="B54" s="90" t="s">
        <v>560</v>
      </c>
      <c r="C54" s="90">
        <v>2.1973800000000001E-3</v>
      </c>
      <c r="D54" s="90">
        <v>1.6675300000000001E-4</v>
      </c>
      <c r="E54" s="90">
        <v>3.0476800000000002E-4</v>
      </c>
      <c r="F54" s="90">
        <v>1</v>
      </c>
      <c r="G54" s="90">
        <v>1</v>
      </c>
      <c r="H54" s="90">
        <v>1</v>
      </c>
      <c r="I54" s="90">
        <v>0.65292989999999995</v>
      </c>
      <c r="J54" s="90">
        <v>0.8094422</v>
      </c>
      <c r="K54" s="90">
        <v>0.92338229999999999</v>
      </c>
      <c r="L54" s="90">
        <v>0.18817159999999999</v>
      </c>
      <c r="M54" s="90">
        <v>0.1121094</v>
      </c>
      <c r="N54" s="90">
        <v>3.8473260000000002E-2</v>
      </c>
      <c r="O54" s="90">
        <v>0.210954</v>
      </c>
      <c r="P54" s="90">
        <v>8.0291500000000002E-2</v>
      </c>
      <c r="Q54" s="223">
        <v>2.7872770000000002E-2</v>
      </c>
    </row>
    <row r="55" spans="1:17" ht="16">
      <c r="A55" s="10"/>
      <c r="B55" s="90" t="s">
        <v>561</v>
      </c>
      <c r="C55" s="90">
        <v>6.5555300000000002E-4</v>
      </c>
      <c r="D55" s="90">
        <v>9.5112900000000002E-5</v>
      </c>
      <c r="E55" s="90">
        <v>1.4924799999999999E-4</v>
      </c>
      <c r="F55" s="90">
        <v>1</v>
      </c>
      <c r="G55" s="90">
        <v>1</v>
      </c>
      <c r="H55" s="90">
        <v>1</v>
      </c>
      <c r="I55" s="90">
        <v>0.70466039999999996</v>
      </c>
      <c r="J55" s="90">
        <v>0.8010699</v>
      </c>
      <c r="K55" s="90">
        <v>0.9559453</v>
      </c>
      <c r="L55" s="90">
        <v>0.1550793</v>
      </c>
      <c r="M55" s="90">
        <v>0.1023606</v>
      </c>
      <c r="N55" s="90">
        <v>3.2395290000000001E-3</v>
      </c>
      <c r="O55" s="90">
        <v>0.283221</v>
      </c>
      <c r="P55" s="90">
        <v>0.14232249999999999</v>
      </c>
      <c r="Q55" s="223">
        <v>2.3550929999999999E-3</v>
      </c>
    </row>
    <row r="56" spans="1:17" ht="15">
      <c r="A56" s="10"/>
      <c r="B56" s="90" t="s">
        <v>299</v>
      </c>
      <c r="C56" s="90">
        <v>4.02144E-4</v>
      </c>
      <c r="D56" s="90">
        <v>1.0978199999999999E-5</v>
      </c>
      <c r="E56" s="90">
        <v>5.6674999999999998E-4</v>
      </c>
      <c r="F56" s="90">
        <v>1</v>
      </c>
      <c r="G56" s="90">
        <v>1</v>
      </c>
      <c r="H56" s="90">
        <v>1</v>
      </c>
      <c r="I56" s="90">
        <v>0.70873980000000003</v>
      </c>
      <c r="J56" s="90">
        <v>0.88576750000000004</v>
      </c>
      <c r="K56" s="90">
        <v>0.75785829999999998</v>
      </c>
      <c r="L56" s="90">
        <v>0.20522570000000001</v>
      </c>
      <c r="M56" s="90">
        <v>9.1823039999999995E-2</v>
      </c>
      <c r="N56" s="90">
        <v>1.9037660000000001E-2</v>
      </c>
      <c r="O56" s="90">
        <v>0.210954</v>
      </c>
      <c r="P56" s="90">
        <v>0.12806960000000001</v>
      </c>
      <c r="Q56" s="223">
        <v>1.350839E-2</v>
      </c>
    </row>
    <row r="57" spans="1:17" ht="15">
      <c r="A57" s="10"/>
      <c r="B57" s="90" t="s">
        <v>300</v>
      </c>
      <c r="C57" s="90">
        <v>0.13584189999999999</v>
      </c>
      <c r="D57" s="90">
        <v>9.8563200000000004E-2</v>
      </c>
      <c r="E57" s="90">
        <v>1.765893E-2</v>
      </c>
      <c r="F57" s="90">
        <v>1</v>
      </c>
      <c r="G57" s="90">
        <v>1</v>
      </c>
      <c r="H57" s="90">
        <v>1</v>
      </c>
      <c r="I57" s="90">
        <v>1.301447</v>
      </c>
      <c r="J57" s="90">
        <v>1.2174560000000001</v>
      </c>
      <c r="K57" s="90">
        <v>0.94125630000000005</v>
      </c>
      <c r="L57" s="90">
        <v>0.32928269999999998</v>
      </c>
      <c r="M57" s="90">
        <v>0.184589</v>
      </c>
      <c r="N57" s="90">
        <v>8.4656400000000007E-2</v>
      </c>
      <c r="O57" s="90">
        <v>0.53961409999999999</v>
      </c>
      <c r="P57" s="90">
        <v>0.26454499999999997</v>
      </c>
      <c r="Q57" s="223">
        <v>9.7546319999999992E-3</v>
      </c>
    </row>
    <row r="58" spans="1:17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2"/>
    </row>
    <row r="59" spans="1:17">
      <c r="A59" s="10"/>
      <c r="B59" s="11"/>
      <c r="C59" s="204" t="s">
        <v>688</v>
      </c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2"/>
    </row>
    <row r="60" spans="1:17">
      <c r="A60" s="10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2"/>
    </row>
    <row r="61" spans="1:17">
      <c r="A61" s="10"/>
      <c r="B61" s="11"/>
      <c r="C61" s="20" t="s">
        <v>614</v>
      </c>
      <c r="D61" s="11"/>
      <c r="E61" s="20" t="s">
        <v>614</v>
      </c>
      <c r="F61" s="11"/>
      <c r="G61" s="20" t="s">
        <v>614</v>
      </c>
      <c r="H61" s="11"/>
      <c r="I61" s="11"/>
      <c r="J61" s="11"/>
      <c r="K61" s="11"/>
      <c r="L61" s="11"/>
      <c r="M61" s="11"/>
      <c r="N61" s="11"/>
      <c r="O61" s="11"/>
      <c r="P61" s="11"/>
      <c r="Q61" s="12"/>
    </row>
    <row r="62" spans="1:17">
      <c r="A62" s="10"/>
      <c r="B62" s="11"/>
      <c r="C62" s="11" t="s">
        <v>687</v>
      </c>
      <c r="D62" s="11"/>
      <c r="E62" s="11" t="s">
        <v>689</v>
      </c>
      <c r="F62" s="11"/>
      <c r="G62" s="11" t="s">
        <v>674</v>
      </c>
      <c r="H62" s="11"/>
      <c r="I62" s="20"/>
      <c r="J62" s="11"/>
      <c r="K62" s="11"/>
      <c r="L62" s="11"/>
      <c r="M62" s="11"/>
      <c r="N62" s="11"/>
      <c r="O62" s="11"/>
      <c r="P62" s="11"/>
      <c r="Q62" s="12"/>
    </row>
    <row r="63" spans="1:17" ht="15">
      <c r="A63" s="10"/>
      <c r="B63" s="90" t="s">
        <v>283</v>
      </c>
      <c r="C63" s="11">
        <f>TTEST(F52:H52,I52:K52,2,2)</f>
        <v>0.19171390836659236</v>
      </c>
      <c r="D63" s="11" t="s">
        <v>615</v>
      </c>
      <c r="E63" s="11">
        <f>TTEST(F52:H52,L52:N52,2,2)</f>
        <v>6.2608553023887244E-5</v>
      </c>
      <c r="F63" s="11" t="s">
        <v>616</v>
      </c>
      <c r="G63" s="11">
        <f>TTEST(F52:H52,O52:Q52,2,2)</f>
        <v>6.8786162643715529E-6</v>
      </c>
      <c r="H63" s="11" t="s">
        <v>616</v>
      </c>
      <c r="I63" s="11"/>
      <c r="J63" s="11"/>
      <c r="K63" s="11"/>
      <c r="L63" s="11"/>
      <c r="M63" s="11"/>
      <c r="N63" s="11"/>
      <c r="O63" s="11"/>
      <c r="P63" s="11"/>
      <c r="Q63" s="12"/>
    </row>
    <row r="64" spans="1:17" ht="15">
      <c r="A64" s="10"/>
      <c r="B64" s="90" t="s">
        <v>296</v>
      </c>
      <c r="C64" s="11">
        <f t="shared" ref="C64:C68" si="0">TTEST(F53:H53,I53:K53,2,2)</f>
        <v>2.3016155379069883E-2</v>
      </c>
      <c r="D64" s="11" t="s">
        <v>617</v>
      </c>
      <c r="E64" s="11">
        <f t="shared" ref="E64:E68" si="1">TTEST(F53:H53,L53:N53,2,2)</f>
        <v>7.1086271318079782E-5</v>
      </c>
      <c r="F64" s="11" t="s">
        <v>616</v>
      </c>
      <c r="G64" s="11">
        <f t="shared" ref="G64:G68" si="2">TTEST(F53:H53,O53:Q53,2,2)</f>
        <v>6.0074204090393871E-5</v>
      </c>
      <c r="H64" s="11" t="s">
        <v>616</v>
      </c>
      <c r="I64" s="11"/>
      <c r="J64" s="11"/>
      <c r="K64" s="11"/>
      <c r="L64" s="11"/>
      <c r="M64" s="11"/>
      <c r="N64" s="11"/>
      <c r="O64" s="11"/>
      <c r="P64" s="11"/>
      <c r="Q64" s="12"/>
    </row>
    <row r="65" spans="1:17" ht="16">
      <c r="A65" s="10"/>
      <c r="B65" s="90" t="s">
        <v>560</v>
      </c>
      <c r="C65" s="11">
        <f t="shared" si="0"/>
        <v>5.9309775225431238E-2</v>
      </c>
      <c r="D65" s="11" t="s">
        <v>615</v>
      </c>
      <c r="E65" s="11">
        <f t="shared" si="1"/>
        <v>3.3268814696041336E-5</v>
      </c>
      <c r="F65" s="11" t="s">
        <v>616</v>
      </c>
      <c r="G65" s="11">
        <f t="shared" si="2"/>
        <v>8.0612944021042564E-5</v>
      </c>
      <c r="H65" s="11" t="s">
        <v>616</v>
      </c>
      <c r="I65" s="11"/>
      <c r="J65" s="11"/>
      <c r="K65" s="11"/>
      <c r="L65" s="11"/>
      <c r="M65" s="11"/>
      <c r="N65" s="11"/>
      <c r="O65" s="11"/>
      <c r="P65" s="11"/>
      <c r="Q65" s="12"/>
    </row>
    <row r="66" spans="1:17" ht="16">
      <c r="A66" s="10"/>
      <c r="B66" s="90" t="s">
        <v>561</v>
      </c>
      <c r="C66" s="11">
        <f t="shared" si="0"/>
        <v>7.0318067997890657E-2</v>
      </c>
      <c r="D66" s="11" t="s">
        <v>615</v>
      </c>
      <c r="E66" s="11">
        <f>TTEST(F55:H55,L55:N55,2,2)</f>
        <v>3.3344451354993038E-5</v>
      </c>
      <c r="F66" s="11" t="s">
        <v>616</v>
      </c>
      <c r="G66" s="11">
        <f t="shared" si="2"/>
        <v>4.5254491756685321E-4</v>
      </c>
      <c r="H66" s="11" t="s">
        <v>618</v>
      </c>
      <c r="I66" s="11"/>
      <c r="J66" s="11"/>
      <c r="K66" s="11"/>
      <c r="L66" s="11"/>
      <c r="M66" s="11"/>
      <c r="N66" s="11"/>
      <c r="O66" s="11"/>
      <c r="P66" s="11"/>
      <c r="Q66" s="12"/>
    </row>
    <row r="67" spans="1:17" ht="15">
      <c r="A67" s="10"/>
      <c r="B67" s="90" t="s">
        <v>299</v>
      </c>
      <c r="C67" s="11">
        <f t="shared" si="0"/>
        <v>1.4957819184007598E-2</v>
      </c>
      <c r="D67" s="11" t="s">
        <v>619</v>
      </c>
      <c r="E67" s="11">
        <f t="shared" si="1"/>
        <v>7.8729126420893961E-5</v>
      </c>
      <c r="F67" s="11" t="s">
        <v>616</v>
      </c>
      <c r="G67" s="11">
        <f t="shared" si="2"/>
        <v>1.032944326004714E-4</v>
      </c>
      <c r="H67" s="11" t="s">
        <v>618</v>
      </c>
      <c r="I67" s="11"/>
      <c r="J67" s="11"/>
      <c r="K67" s="11"/>
      <c r="L67" s="11"/>
      <c r="M67" s="11"/>
      <c r="N67" s="11"/>
      <c r="O67" s="11"/>
      <c r="P67" s="11"/>
      <c r="Q67" s="12"/>
    </row>
    <row r="68" spans="1:17" ht="16" thickBot="1">
      <c r="A68" s="14"/>
      <c r="B68" s="188" t="s">
        <v>300</v>
      </c>
      <c r="C68" s="17">
        <f t="shared" si="0"/>
        <v>0.23140728851150696</v>
      </c>
      <c r="D68" s="17" t="s">
        <v>615</v>
      </c>
      <c r="E68" s="17">
        <f t="shared" si="1"/>
        <v>3.5283305220809585E-4</v>
      </c>
      <c r="F68" s="17" t="s">
        <v>616</v>
      </c>
      <c r="G68" s="17">
        <f t="shared" si="2"/>
        <v>8.8863591568124484E-3</v>
      </c>
      <c r="H68" s="17" t="s">
        <v>620</v>
      </c>
      <c r="I68" s="17"/>
      <c r="J68" s="17"/>
      <c r="K68" s="17"/>
      <c r="L68" s="17"/>
      <c r="M68" s="17"/>
      <c r="N68" s="17"/>
      <c r="O68" s="17"/>
      <c r="P68" s="17"/>
      <c r="Q68" s="19"/>
    </row>
  </sheetData>
  <mergeCells count="10">
    <mergeCell ref="J30:K30"/>
    <mergeCell ref="L30:M30"/>
    <mergeCell ref="N30:O30"/>
    <mergeCell ref="P30:Q30"/>
    <mergeCell ref="R30:S30"/>
    <mergeCell ref="L51:N51"/>
    <mergeCell ref="O51:Q51"/>
    <mergeCell ref="C51:E51"/>
    <mergeCell ref="F51:H51"/>
    <mergeCell ref="I51:K51"/>
  </mergeCells>
  <phoneticPr fontId="1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55"/>
  <sheetViews>
    <sheetView workbookViewId="0">
      <selection activeCell="B46" sqref="B46:H52"/>
    </sheetView>
  </sheetViews>
  <sheetFormatPr baseColWidth="10" defaultRowHeight="13" x14ac:dyDescent="0"/>
  <cols>
    <col min="1" max="1" width="11.42578125" bestFit="1" customWidth="1"/>
    <col min="6" max="6" width="11.28515625" bestFit="1" customWidth="1"/>
    <col min="10" max="10" width="12" bestFit="1" customWidth="1"/>
    <col min="12" max="12" width="12.28515625" bestFit="1" customWidth="1"/>
  </cols>
  <sheetData>
    <row r="4" spans="1:17">
      <c r="A4" s="85" t="s">
        <v>185</v>
      </c>
    </row>
    <row r="5" spans="1:17" ht="14" thickBot="1"/>
    <row r="6" spans="1:17" ht="14" thickBot="1">
      <c r="B6" s="105" t="s">
        <v>284</v>
      </c>
      <c r="E6" s="105" t="s">
        <v>368</v>
      </c>
      <c r="H6" s="105" t="s">
        <v>369</v>
      </c>
      <c r="K6" s="105" t="s">
        <v>370</v>
      </c>
      <c r="N6" s="135" t="s">
        <v>353</v>
      </c>
      <c r="O6" s="136" t="s">
        <v>288</v>
      </c>
      <c r="P6" s="137" t="s">
        <v>306</v>
      </c>
    </row>
    <row r="7" spans="1:17">
      <c r="A7" s="91" t="s">
        <v>173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10"/>
      <c r="O7" s="12"/>
    </row>
    <row r="8" spans="1:17">
      <c r="A8" t="s">
        <v>374</v>
      </c>
      <c r="B8" s="11"/>
      <c r="C8" s="11">
        <v>124.569</v>
      </c>
      <c r="D8" s="11"/>
      <c r="E8" s="11"/>
      <c r="F8" s="11">
        <v>124.569</v>
      </c>
      <c r="G8" s="11"/>
      <c r="H8" s="11"/>
      <c r="I8" s="11">
        <v>124.569</v>
      </c>
      <c r="J8" s="11"/>
      <c r="K8" s="11"/>
      <c r="L8" s="11">
        <v>124.569</v>
      </c>
      <c r="M8" s="11"/>
      <c r="N8" s="10"/>
      <c r="O8" s="12"/>
    </row>
    <row r="9" spans="1:17">
      <c r="A9" s="10" t="s">
        <v>174</v>
      </c>
      <c r="B9">
        <v>285.15899999999999</v>
      </c>
      <c r="C9" s="11">
        <f>B9-124.569</f>
        <v>160.58999999999997</v>
      </c>
      <c r="D9" s="11">
        <v>1</v>
      </c>
      <c r="E9">
        <v>276.89600000000002</v>
      </c>
      <c r="F9" s="11">
        <f>E9-124.569</f>
        <v>152.327</v>
      </c>
      <c r="G9" s="11">
        <v>1</v>
      </c>
      <c r="H9">
        <v>292.59399999999999</v>
      </c>
      <c r="I9" s="11">
        <f>H9-124.569</f>
        <v>168.02499999999998</v>
      </c>
      <c r="J9" s="11">
        <v>1</v>
      </c>
      <c r="K9">
        <v>300.22399999999999</v>
      </c>
      <c r="L9" s="11">
        <f>K9-124.569</f>
        <v>175.65499999999997</v>
      </c>
      <c r="M9" s="11">
        <v>1</v>
      </c>
      <c r="N9" s="10">
        <f>AVERAGE(D9,G9,J9,M9)</f>
        <v>1</v>
      </c>
      <c r="O9" s="12"/>
    </row>
    <row r="10" spans="1:17">
      <c r="A10" s="10" t="s">
        <v>175</v>
      </c>
      <c r="B10">
        <v>168.68700000000001</v>
      </c>
      <c r="C10" s="11">
        <f>B10-124.569</f>
        <v>44.118000000000009</v>
      </c>
      <c r="D10" s="11">
        <f>C10/C9</f>
        <v>0.2747244535774333</v>
      </c>
      <c r="E10">
        <v>166.946</v>
      </c>
      <c r="F10" s="11">
        <f>E10-124.569</f>
        <v>42.376999999999995</v>
      </c>
      <c r="G10" s="11">
        <f>F10/F9</f>
        <v>0.27819756182423339</v>
      </c>
      <c r="H10">
        <v>177.04</v>
      </c>
      <c r="I10" s="11">
        <f>H10-124.569</f>
        <v>52.470999999999989</v>
      </c>
      <c r="J10" s="11">
        <f>I10/I9</f>
        <v>0.31228091057878288</v>
      </c>
      <c r="K10">
        <v>167.416</v>
      </c>
      <c r="L10" s="11">
        <f>K10-124.569</f>
        <v>42.846999999999994</v>
      </c>
      <c r="M10" s="11">
        <f>L10/L9</f>
        <v>0.24392701602573227</v>
      </c>
      <c r="N10" s="10">
        <f t="shared" ref="N10:N12" si="0">AVERAGE(D10,G10,J10,M10)</f>
        <v>0.27728248550154549</v>
      </c>
      <c r="O10" s="12">
        <f>STDEV(D10,G10,J10,M10)</f>
        <v>2.7957455736887238E-2</v>
      </c>
      <c r="P10">
        <v>3.5135168107914829E-9</v>
      </c>
      <c r="Q10" t="s">
        <v>176</v>
      </c>
    </row>
    <row r="11" spans="1:17">
      <c r="A11" s="10" t="s">
        <v>177</v>
      </c>
      <c r="B11">
        <v>212.601</v>
      </c>
      <c r="C11" s="11">
        <f t="shared" ref="C11:C12" si="1">B11-124.569</f>
        <v>88.031999999999996</v>
      </c>
      <c r="D11" s="11">
        <f>C11/C9</f>
        <v>0.54817859144405012</v>
      </c>
      <c r="E11">
        <v>220.393</v>
      </c>
      <c r="F11" s="11">
        <f t="shared" ref="F11:F12" si="2">E11-124.569</f>
        <v>95.823999999999998</v>
      </c>
      <c r="G11" s="11">
        <f>F11/F9</f>
        <v>0.62906772929290278</v>
      </c>
      <c r="H11">
        <v>196.72900000000001</v>
      </c>
      <c r="I11" s="11">
        <f t="shared" ref="I11:I12" si="3">H11-124.569</f>
        <v>72.160000000000011</v>
      </c>
      <c r="J11" s="11">
        <f>I11/I9</f>
        <v>0.42945990180032745</v>
      </c>
      <c r="K11">
        <v>208.517</v>
      </c>
      <c r="L11" s="11">
        <f t="shared" ref="L11:L12" si="4">K11-124.569</f>
        <v>83.947999999999993</v>
      </c>
      <c r="M11" s="11">
        <f>L11/L9</f>
        <v>0.47791409296632609</v>
      </c>
      <c r="N11" s="10">
        <f t="shared" si="0"/>
        <v>0.52115507887590151</v>
      </c>
      <c r="O11" s="12">
        <f t="shared" ref="O11:O12" si="5">STDEV(D11,G11,J11,M11)</f>
        <v>8.689687127642734E-2</v>
      </c>
      <c r="P11">
        <v>1.755948833188516E-3</v>
      </c>
      <c r="Q11" t="s">
        <v>472</v>
      </c>
    </row>
    <row r="12" spans="1:17">
      <c r="A12" s="10" t="s">
        <v>178</v>
      </c>
      <c r="B12">
        <v>203.78700000000001</v>
      </c>
      <c r="C12" s="11">
        <f t="shared" si="1"/>
        <v>79.218000000000004</v>
      </c>
      <c r="D12" s="11">
        <f>C12/C9</f>
        <v>0.49329348029142545</v>
      </c>
      <c r="E12">
        <v>197.17500000000001</v>
      </c>
      <c r="F12" s="11">
        <f t="shared" si="2"/>
        <v>72.606000000000009</v>
      </c>
      <c r="G12" s="11">
        <f>F12/F9</f>
        <v>0.47664563734597287</v>
      </c>
      <c r="H12">
        <v>193.48599999999999</v>
      </c>
      <c r="I12" s="11">
        <f t="shared" si="3"/>
        <v>68.916999999999987</v>
      </c>
      <c r="J12" s="11">
        <f>I12/I9</f>
        <v>0.41015920249962801</v>
      </c>
      <c r="K12">
        <v>191.98599999999999</v>
      </c>
      <c r="L12" s="11">
        <f t="shared" si="4"/>
        <v>67.416999999999987</v>
      </c>
      <c r="M12" s="11">
        <f>L12/L9</f>
        <v>0.383803478409382</v>
      </c>
      <c r="N12" s="10">
        <f t="shared" si="0"/>
        <v>0.44097544963660212</v>
      </c>
      <c r="O12" s="12">
        <f t="shared" si="5"/>
        <v>5.2369883216831573E-2</v>
      </c>
      <c r="P12">
        <v>1.4941584543482925E-3</v>
      </c>
      <c r="Q12" t="s">
        <v>291</v>
      </c>
    </row>
    <row r="13" spans="1:17" ht="14" thickBot="1">
      <c r="L13" s="17"/>
      <c r="N13" s="10"/>
      <c r="O13" s="12"/>
    </row>
    <row r="14" spans="1:17">
      <c r="A14" s="91" t="s">
        <v>173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10"/>
      <c r="O14" s="12"/>
    </row>
    <row r="15" spans="1:17">
      <c r="A15" s="10" t="s">
        <v>374</v>
      </c>
      <c r="B15" s="11"/>
      <c r="C15" s="11">
        <v>124.569</v>
      </c>
      <c r="D15" s="11"/>
      <c r="E15" s="11"/>
      <c r="F15" s="11">
        <v>124.569</v>
      </c>
      <c r="G15" s="11"/>
      <c r="H15" s="11"/>
      <c r="I15" s="11">
        <v>124.569</v>
      </c>
      <c r="J15" s="11"/>
      <c r="K15" s="11"/>
      <c r="L15" s="11">
        <v>124.569</v>
      </c>
      <c r="M15" s="11"/>
      <c r="N15" s="10"/>
      <c r="O15" s="12"/>
    </row>
    <row r="16" spans="1:17">
      <c r="A16" s="10" t="s">
        <v>179</v>
      </c>
      <c r="B16" s="11">
        <v>282.93900000000002</v>
      </c>
      <c r="C16" s="11">
        <f>B16-124.569</f>
        <v>158.37</v>
      </c>
      <c r="D16" s="11">
        <v>1</v>
      </c>
      <c r="E16" s="11">
        <v>265.48200000000003</v>
      </c>
      <c r="F16" s="11">
        <f>E16-124.569</f>
        <v>140.91300000000001</v>
      </c>
      <c r="G16" s="11">
        <v>1</v>
      </c>
      <c r="H16" s="11">
        <v>258.48700000000002</v>
      </c>
      <c r="I16" s="11">
        <f>H16-124.569</f>
        <v>133.91800000000001</v>
      </c>
      <c r="J16" s="11">
        <v>1</v>
      </c>
      <c r="K16" s="11">
        <v>279.37700000000001</v>
      </c>
      <c r="L16" s="11">
        <f>K16-124.569</f>
        <v>154.80799999999999</v>
      </c>
      <c r="M16" s="11">
        <v>1</v>
      </c>
      <c r="N16" s="10">
        <f>AVERAGE(D16,G16,J16,M16)</f>
        <v>1</v>
      </c>
      <c r="O16" s="12"/>
    </row>
    <row r="17" spans="1:17">
      <c r="A17" s="10" t="s">
        <v>180</v>
      </c>
      <c r="B17" s="11">
        <v>162.53</v>
      </c>
      <c r="C17" s="11">
        <f>B17-124.569</f>
        <v>37.960999999999999</v>
      </c>
      <c r="D17" s="11">
        <f>C17/C16</f>
        <v>0.23969817515943675</v>
      </c>
      <c r="E17" s="11">
        <v>173.05199999999999</v>
      </c>
      <c r="F17" s="11">
        <f>E17-124.569</f>
        <v>48.48299999999999</v>
      </c>
      <c r="G17" s="11">
        <f>F17/F16</f>
        <v>0.34406335824231965</v>
      </c>
      <c r="H17" s="11">
        <v>165.196</v>
      </c>
      <c r="I17" s="11">
        <f>H17-124.569</f>
        <v>40.626999999999995</v>
      </c>
      <c r="J17" s="11">
        <f>I17/I16</f>
        <v>0.30337221284666732</v>
      </c>
      <c r="K17" s="11">
        <v>164.999</v>
      </c>
      <c r="L17" s="11">
        <f>K17-124.569</f>
        <v>40.429999999999993</v>
      </c>
      <c r="M17" s="11">
        <f>L17/L16</f>
        <v>0.26116221383907806</v>
      </c>
      <c r="N17" s="10">
        <f t="shared" ref="N17:N19" si="6">AVERAGE(D17,G17,J17,M17)</f>
        <v>0.28707399002187545</v>
      </c>
      <c r="O17" s="12">
        <f>STDEV(D17,G17,J17,M17)</f>
        <v>4.6293657363399257E-2</v>
      </c>
      <c r="P17">
        <v>7.7767429768802167E-8</v>
      </c>
      <c r="Q17" t="s">
        <v>351</v>
      </c>
    </row>
    <row r="18" spans="1:17">
      <c r="A18" s="10" t="s">
        <v>181</v>
      </c>
      <c r="B18" s="11">
        <v>176.328</v>
      </c>
      <c r="C18" s="11">
        <f t="shared" ref="C18:C19" si="7">B18-124.569</f>
        <v>51.759</v>
      </c>
      <c r="D18" s="11">
        <f>C18/C16</f>
        <v>0.32682326198143585</v>
      </c>
      <c r="E18" s="11">
        <v>182.27099999999999</v>
      </c>
      <c r="F18" s="11">
        <f t="shared" ref="F18:F19" si="8">E18-124.569</f>
        <v>57.701999999999984</v>
      </c>
      <c r="G18" s="11">
        <f>F18/F16</f>
        <v>0.40948670456238939</v>
      </c>
      <c r="H18" s="11">
        <v>171.732</v>
      </c>
      <c r="I18" s="11">
        <f t="shared" ref="I18:I19" si="9">H18-124.569</f>
        <v>47.162999999999997</v>
      </c>
      <c r="J18" s="11">
        <f>I18/I16</f>
        <v>0.35217819859914273</v>
      </c>
      <c r="K18" s="11">
        <v>170.816</v>
      </c>
      <c r="L18" s="11">
        <f t="shared" ref="L18:L19" si="10">K18-124.569</f>
        <v>46.247</v>
      </c>
      <c r="M18" s="11">
        <f>L18/L16</f>
        <v>0.2987377913286135</v>
      </c>
      <c r="N18" s="10">
        <f t="shared" si="6"/>
        <v>0.34680648911789541</v>
      </c>
      <c r="O18" s="12">
        <f t="shared" ref="O18:O19" si="11">STDEV(D18,G18,J18,M18)</f>
        <v>4.7143729681558721E-2</v>
      </c>
      <c r="P18">
        <v>0.12059571803857311</v>
      </c>
      <c r="Q18" t="s">
        <v>396</v>
      </c>
    </row>
    <row r="19" spans="1:17" ht="14" thickBot="1">
      <c r="A19" s="14" t="s">
        <v>182</v>
      </c>
      <c r="B19" s="17">
        <v>198.36199999999999</v>
      </c>
      <c r="C19" s="17">
        <f t="shared" si="7"/>
        <v>73.792999999999992</v>
      </c>
      <c r="D19" s="17">
        <f>C19/C16</f>
        <v>0.46595314769211332</v>
      </c>
      <c r="E19" s="17">
        <v>198.458</v>
      </c>
      <c r="F19" s="17">
        <f t="shared" si="8"/>
        <v>73.888999999999996</v>
      </c>
      <c r="G19" s="17">
        <f>F19/F16</f>
        <v>0.52435900165350247</v>
      </c>
      <c r="H19" s="17">
        <v>206.68199999999999</v>
      </c>
      <c r="I19" s="17">
        <f t="shared" si="9"/>
        <v>82.112999999999985</v>
      </c>
      <c r="J19" s="17">
        <f>I19/I16</f>
        <v>0.6131587986678414</v>
      </c>
      <c r="K19" s="17">
        <v>200.45599999999999</v>
      </c>
      <c r="L19" s="17">
        <f t="shared" si="10"/>
        <v>75.886999999999986</v>
      </c>
      <c r="M19" s="17">
        <f>L19/L16</f>
        <v>0.49020076481835556</v>
      </c>
      <c r="N19" s="10">
        <f t="shared" si="6"/>
        <v>0.52341792820795319</v>
      </c>
      <c r="O19" s="12">
        <f t="shared" si="11"/>
        <v>6.4446076667534338E-2</v>
      </c>
      <c r="P19">
        <v>1.0015892050648932E-3</v>
      </c>
      <c r="Q19" t="s">
        <v>291</v>
      </c>
    </row>
    <row r="20" spans="1:17" ht="14" thickBot="1">
      <c r="N20" s="10"/>
      <c r="O20" s="12"/>
    </row>
    <row r="21" spans="1:17">
      <c r="A21" s="91" t="s">
        <v>173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10"/>
      <c r="O21" s="12"/>
    </row>
    <row r="22" spans="1:17">
      <c r="A22" s="10" t="s">
        <v>374</v>
      </c>
      <c r="B22" s="11"/>
      <c r="C22" s="11">
        <v>124.569</v>
      </c>
      <c r="D22" s="11"/>
      <c r="E22" s="11"/>
      <c r="F22" s="11">
        <v>124.569</v>
      </c>
      <c r="G22" s="11"/>
      <c r="H22" s="11"/>
      <c r="I22" s="11">
        <v>124.569</v>
      </c>
      <c r="J22" s="11"/>
      <c r="K22" s="11"/>
      <c r="L22" s="11">
        <v>124.569</v>
      </c>
      <c r="M22" s="11"/>
      <c r="N22" s="10"/>
      <c r="O22" s="12"/>
    </row>
    <row r="23" spans="1:17">
      <c r="A23" s="10" t="s">
        <v>179</v>
      </c>
      <c r="B23" s="11">
        <v>291.23500000000001</v>
      </c>
      <c r="C23" s="11">
        <f>B23-124.569</f>
        <v>166.666</v>
      </c>
      <c r="D23" s="11">
        <v>1</v>
      </c>
      <c r="E23" s="11">
        <v>274.25599999999997</v>
      </c>
      <c r="F23" s="11">
        <f>E23-124.569</f>
        <v>149.68699999999995</v>
      </c>
      <c r="G23" s="11">
        <v>1</v>
      </c>
      <c r="H23" s="11">
        <v>269.25400000000002</v>
      </c>
      <c r="I23" s="11">
        <f>H23-124.569</f>
        <v>144.685</v>
      </c>
      <c r="J23" s="11">
        <v>1</v>
      </c>
      <c r="K23" s="11">
        <v>284.52300000000002</v>
      </c>
      <c r="L23" s="11">
        <f>K23-124.569</f>
        <v>159.95400000000001</v>
      </c>
      <c r="M23" s="11">
        <v>1</v>
      </c>
      <c r="N23" s="10">
        <f>AVERAGE(D23,G23,J23,M23)</f>
        <v>1</v>
      </c>
      <c r="O23" s="12"/>
    </row>
    <row r="24" spans="1:17">
      <c r="A24" s="10" t="s">
        <v>180</v>
      </c>
      <c r="B24" s="11">
        <v>164.256</v>
      </c>
      <c r="C24" s="11">
        <f>B24-124.569</f>
        <v>39.686999999999998</v>
      </c>
      <c r="D24" s="11">
        <f>C24/C23</f>
        <v>0.23812295249180995</v>
      </c>
      <c r="E24" s="11">
        <v>163.26499999999999</v>
      </c>
      <c r="F24" s="11">
        <f>E24-124.569</f>
        <v>38.695999999999984</v>
      </c>
      <c r="G24" s="11">
        <f>F24/F23</f>
        <v>0.25851276329941808</v>
      </c>
      <c r="H24" s="11">
        <v>170.23599999999999</v>
      </c>
      <c r="I24" s="11">
        <f>H24-124.569</f>
        <v>45.666999999999987</v>
      </c>
      <c r="J24" s="11">
        <f>I24/I23</f>
        <v>0.3156305076545598</v>
      </c>
      <c r="K24" s="11">
        <v>171.369</v>
      </c>
      <c r="L24" s="11">
        <f>K24-124.569</f>
        <v>46.8</v>
      </c>
      <c r="M24" s="11">
        <f>L24/L23</f>
        <v>0.29258411793390598</v>
      </c>
      <c r="N24" s="10">
        <f t="shared" ref="N24:N25" si="12">AVERAGE(D24,G24,J24,M24)</f>
        <v>0.27621258534492343</v>
      </c>
      <c r="O24" s="12">
        <f>STDEV(D24,G24,J24,M24)</f>
        <v>3.4573127858922553E-2</v>
      </c>
      <c r="P24">
        <v>1.2416363197419695E-8</v>
      </c>
      <c r="Q24" t="s">
        <v>183</v>
      </c>
    </row>
    <row r="25" spans="1:17" ht="14" thickBot="1">
      <c r="A25" s="14" t="s">
        <v>184</v>
      </c>
      <c r="B25" s="17">
        <v>197.23599999999999</v>
      </c>
      <c r="C25" s="17">
        <f t="shared" ref="C25" si="13">B25-124.569</f>
        <v>72.666999999999987</v>
      </c>
      <c r="D25" s="17">
        <f>C25/C23</f>
        <v>0.43600374401497599</v>
      </c>
      <c r="E25" s="17">
        <v>194.23500000000001</v>
      </c>
      <c r="F25" s="17">
        <f t="shared" ref="F25" si="14">E25-124.569</f>
        <v>69.666000000000011</v>
      </c>
      <c r="G25" s="17">
        <f>F25/F23</f>
        <v>0.46541115794958837</v>
      </c>
      <c r="H25" s="17">
        <v>196.34700000000001</v>
      </c>
      <c r="I25" s="17">
        <f t="shared" ref="I25" si="15">H25-124.569</f>
        <v>71.778000000000006</v>
      </c>
      <c r="J25" s="17">
        <f>I25/I23</f>
        <v>0.49609842070705329</v>
      </c>
      <c r="K25" s="17">
        <v>192.54599999999999</v>
      </c>
      <c r="L25" s="17">
        <f t="shared" ref="L25" si="16">K25-124.569</f>
        <v>67.97699999999999</v>
      </c>
      <c r="M25" s="17">
        <f>L25/L23</f>
        <v>0.42497843129899837</v>
      </c>
      <c r="N25" s="14">
        <f t="shared" si="12"/>
        <v>0.45562293849265401</v>
      </c>
      <c r="O25" s="19">
        <f t="shared" ref="O25" si="17">STDEV(D25,G25,J25,M25)</f>
        <v>3.1927378604786963E-2</v>
      </c>
      <c r="P25">
        <v>2.653673349750848E-4</v>
      </c>
      <c r="Q25" t="s">
        <v>351</v>
      </c>
    </row>
    <row r="27" spans="1:17" ht="14" thickBot="1"/>
    <row r="28" spans="1:17">
      <c r="A28" s="152" t="s">
        <v>244</v>
      </c>
      <c r="J28" s="21"/>
      <c r="K28" s="154" t="s">
        <v>250</v>
      </c>
      <c r="L28" s="8"/>
      <c r="M28" s="8"/>
      <c r="N28" s="9"/>
    </row>
    <row r="29" spans="1:17" ht="14" thickBot="1">
      <c r="J29" s="10"/>
      <c r="K29" s="11"/>
      <c r="L29" s="11"/>
      <c r="M29" s="11"/>
      <c r="N29" s="12"/>
    </row>
    <row r="30" spans="1:17">
      <c r="A30" s="21"/>
      <c r="B30" s="8"/>
      <c r="C30" s="8"/>
      <c r="D30" s="8"/>
      <c r="E30" s="8"/>
      <c r="F30" s="8"/>
      <c r="G30" s="8"/>
      <c r="H30" s="9"/>
      <c r="J30" s="10"/>
      <c r="K30" s="11" t="s">
        <v>647</v>
      </c>
      <c r="L30" s="11" t="s">
        <v>648</v>
      </c>
      <c r="M30" s="11" t="s">
        <v>649</v>
      </c>
      <c r="N30" s="12" t="s">
        <v>650</v>
      </c>
    </row>
    <row r="31" spans="1:17">
      <c r="A31" s="10"/>
      <c r="B31" s="153" t="s">
        <v>243</v>
      </c>
      <c r="C31" s="11"/>
      <c r="D31" s="11"/>
      <c r="E31" s="11"/>
      <c r="F31" s="11"/>
      <c r="G31" s="11"/>
      <c r="H31" s="12"/>
      <c r="J31" s="10" t="s">
        <v>460</v>
      </c>
      <c r="K31" s="11">
        <v>189.78700000000001</v>
      </c>
      <c r="L31" s="11">
        <v>850.03899999999999</v>
      </c>
      <c r="M31" s="11">
        <v>639.04</v>
      </c>
      <c r="N31" s="12">
        <v>488.84500000000003</v>
      </c>
    </row>
    <row r="32" spans="1:17">
      <c r="A32" s="151" t="s">
        <v>252</v>
      </c>
      <c r="B32" s="11"/>
      <c r="C32" s="11"/>
      <c r="D32" s="11"/>
      <c r="E32" s="11"/>
      <c r="F32" s="11"/>
      <c r="G32" s="11"/>
      <c r="H32" s="12"/>
      <c r="J32" s="10"/>
      <c r="K32" s="11">
        <v>321.93400000000003</v>
      </c>
      <c r="L32" s="11">
        <v>752.33</v>
      </c>
      <c r="M32" s="11">
        <v>318.95800000000003</v>
      </c>
      <c r="N32" s="12">
        <v>620.03300000000002</v>
      </c>
    </row>
    <row r="33" spans="1:14">
      <c r="A33" s="10"/>
      <c r="B33" s="11" t="s">
        <v>231</v>
      </c>
      <c r="C33" s="11" t="s">
        <v>404</v>
      </c>
      <c r="D33" s="11" t="s">
        <v>238</v>
      </c>
      <c r="E33" s="11" t="s">
        <v>239</v>
      </c>
      <c r="F33" s="11" t="s">
        <v>240</v>
      </c>
      <c r="G33" s="11" t="s">
        <v>241</v>
      </c>
      <c r="H33" s="12" t="s">
        <v>242</v>
      </c>
      <c r="J33" s="10"/>
      <c r="K33" s="11">
        <v>253.18700000000001</v>
      </c>
      <c r="L33" s="11">
        <v>948.19899999999996</v>
      </c>
      <c r="M33" s="11">
        <v>379.495</v>
      </c>
      <c r="N33" s="12">
        <v>504.97399999999999</v>
      </c>
    </row>
    <row r="34" spans="1:14">
      <c r="A34" s="10"/>
      <c r="B34" s="11">
        <v>242</v>
      </c>
      <c r="C34" s="11">
        <v>720</v>
      </c>
      <c r="D34" s="11">
        <v>1604</v>
      </c>
      <c r="E34" s="11">
        <v>401</v>
      </c>
      <c r="F34" s="11">
        <v>748</v>
      </c>
      <c r="G34" s="11">
        <v>349</v>
      </c>
      <c r="H34" s="12">
        <v>787</v>
      </c>
      <c r="J34" s="10"/>
      <c r="K34" s="11">
        <v>458.43799999999999</v>
      </c>
      <c r="L34" s="11">
        <v>872.29399999999998</v>
      </c>
      <c r="M34" s="11">
        <v>401.03899999999999</v>
      </c>
      <c r="N34" s="12">
        <v>793.38400000000001</v>
      </c>
    </row>
    <row r="35" spans="1:14">
      <c r="A35" s="10"/>
      <c r="B35" s="11">
        <v>303</v>
      </c>
      <c r="C35" s="11">
        <v>364</v>
      </c>
      <c r="D35" s="11">
        <v>1516</v>
      </c>
      <c r="E35" s="11">
        <v>690</v>
      </c>
      <c r="F35" s="11">
        <v>747</v>
      </c>
      <c r="G35" s="11">
        <v>535</v>
      </c>
      <c r="H35" s="12">
        <v>904</v>
      </c>
      <c r="J35" s="10"/>
      <c r="K35" s="11"/>
      <c r="L35" s="11">
        <v>910.39499999999998</v>
      </c>
      <c r="M35" s="11"/>
      <c r="N35" s="12">
        <v>803.38699999999994</v>
      </c>
    </row>
    <row r="36" spans="1:14">
      <c r="A36" s="10"/>
      <c r="B36" s="11">
        <v>171</v>
      </c>
      <c r="C36" s="11">
        <v>579</v>
      </c>
      <c r="D36" s="11">
        <v>1403</v>
      </c>
      <c r="E36" s="11">
        <v>466</v>
      </c>
      <c r="F36" s="11">
        <v>1037</v>
      </c>
      <c r="G36" s="11">
        <v>614</v>
      </c>
      <c r="H36" s="12">
        <v>747</v>
      </c>
      <c r="J36" s="10"/>
      <c r="K36" s="11"/>
      <c r="L36" s="11"/>
      <c r="M36" s="11"/>
      <c r="N36" s="12"/>
    </row>
    <row r="37" spans="1:14">
      <c r="A37" s="10"/>
      <c r="B37" s="11">
        <v>328</v>
      </c>
      <c r="C37" s="11">
        <v>494</v>
      </c>
      <c r="D37" s="11"/>
      <c r="E37" s="11"/>
      <c r="F37" s="11"/>
      <c r="G37" s="11">
        <v>1026</v>
      </c>
      <c r="H37" s="12">
        <v>602</v>
      </c>
      <c r="J37" s="151" t="s">
        <v>246</v>
      </c>
      <c r="K37" s="11"/>
      <c r="L37" s="56">
        <f>TTEST(K31:K35,L31:L35,2,2)</f>
        <v>4.5776347350238494E-5</v>
      </c>
      <c r="M37" s="11"/>
      <c r="N37" s="61">
        <f>TTEST(M31:M35,N31:N35,2,2)</f>
        <v>7.3228733829694664E-2</v>
      </c>
    </row>
    <row r="38" spans="1:14">
      <c r="A38" s="10"/>
      <c r="B38" s="11"/>
      <c r="C38" s="11"/>
      <c r="D38" s="11"/>
      <c r="E38" s="11"/>
      <c r="F38" s="11"/>
      <c r="G38" s="11"/>
      <c r="H38" s="12"/>
      <c r="J38" s="10"/>
      <c r="K38" s="11"/>
      <c r="L38" s="11" t="s">
        <v>251</v>
      </c>
      <c r="M38" s="11"/>
      <c r="N38" s="12" t="s">
        <v>247</v>
      </c>
    </row>
    <row r="39" spans="1:14">
      <c r="A39" s="151" t="s">
        <v>246</v>
      </c>
      <c r="B39" s="11"/>
      <c r="C39" s="56"/>
      <c r="D39" s="56">
        <f>TTEST(C34:C37,D34:D37,2,2)</f>
        <v>2.0836617132148375E-4</v>
      </c>
      <c r="E39" s="11"/>
      <c r="F39" s="56">
        <f>TTEST(E34:E37,F34:F37,2,2)</f>
        <v>6.7160615541453139E-2</v>
      </c>
      <c r="G39" s="11"/>
      <c r="H39" s="61">
        <f>TTEST(G34:G37,H34:H37,2,2)</f>
        <v>0.43963809153608924</v>
      </c>
      <c r="J39" s="10"/>
      <c r="K39" s="11"/>
      <c r="L39" s="11"/>
      <c r="M39" s="11"/>
      <c r="N39" s="12"/>
    </row>
    <row r="40" spans="1:14" ht="14" thickBot="1">
      <c r="A40" s="14"/>
      <c r="B40" s="17"/>
      <c r="C40" s="17"/>
      <c r="D40" s="17" t="s">
        <v>245</v>
      </c>
      <c r="E40" s="17"/>
      <c r="F40" s="17" t="s">
        <v>247</v>
      </c>
      <c r="G40" s="17"/>
      <c r="H40" s="19" t="s">
        <v>247</v>
      </c>
      <c r="J40" s="10"/>
      <c r="K40" s="11" t="s">
        <v>646</v>
      </c>
      <c r="L40" s="11" t="s">
        <v>651</v>
      </c>
      <c r="M40" s="11" t="s">
        <v>653</v>
      </c>
      <c r="N40" s="12" t="s">
        <v>654</v>
      </c>
    </row>
    <row r="41" spans="1:14">
      <c r="A41" s="11"/>
      <c r="B41" s="11"/>
      <c r="C41" s="11"/>
      <c r="D41" s="11"/>
      <c r="E41" s="11"/>
      <c r="F41" s="11"/>
      <c r="G41" s="11"/>
      <c r="H41" s="11"/>
      <c r="J41" s="10"/>
      <c r="K41" s="47">
        <v>278.77749999999997</v>
      </c>
      <c r="L41" s="47">
        <v>353.78550000000001</v>
      </c>
      <c r="M41" s="47">
        <v>228.94120000000001</v>
      </c>
      <c r="N41" s="67">
        <v>260.12020000000001</v>
      </c>
    </row>
    <row r="42" spans="1:14" ht="14" thickBot="1">
      <c r="A42" s="11"/>
      <c r="J42" s="10"/>
      <c r="K42" s="47">
        <v>52.645040000000002</v>
      </c>
      <c r="L42" s="47">
        <v>381.0677</v>
      </c>
      <c r="M42" s="47">
        <v>235.33410000000001</v>
      </c>
      <c r="N42" s="67">
        <v>306.476</v>
      </c>
    </row>
    <row r="43" spans="1:14">
      <c r="A43" s="21"/>
      <c r="B43" s="192" t="s">
        <v>652</v>
      </c>
      <c r="C43" s="8"/>
      <c r="D43" s="8"/>
      <c r="E43" s="8"/>
      <c r="F43" s="8"/>
      <c r="G43" s="8"/>
      <c r="H43" s="9"/>
      <c r="J43" s="10"/>
      <c r="K43" s="47">
        <v>262.09589999999997</v>
      </c>
      <c r="L43" s="47">
        <v>579.68240000000003</v>
      </c>
      <c r="M43" s="47">
        <v>39.629600000000003</v>
      </c>
      <c r="N43" s="67">
        <v>262.59129999999999</v>
      </c>
    </row>
    <row r="44" spans="1:14">
      <c r="A44" s="10"/>
      <c r="B44" s="11"/>
      <c r="C44" s="11"/>
      <c r="D44" s="11"/>
      <c r="E44" s="11"/>
      <c r="F44" s="11"/>
      <c r="G44" s="11"/>
      <c r="H44" s="12"/>
      <c r="J44" s="10"/>
      <c r="K44" s="47">
        <v>256.68689999999998</v>
      </c>
      <c r="L44" s="47">
        <v>314.79360000000003</v>
      </c>
      <c r="M44" s="47">
        <v>136.93680000000001</v>
      </c>
      <c r="N44" s="67">
        <v>239.0401</v>
      </c>
    </row>
    <row r="45" spans="1:14">
      <c r="A45" s="10"/>
      <c r="B45" s="11" t="s">
        <v>231</v>
      </c>
      <c r="C45" s="11" t="s">
        <v>232</v>
      </c>
      <c r="D45" s="11" t="s">
        <v>233</v>
      </c>
      <c r="E45" s="11" t="s">
        <v>234</v>
      </c>
      <c r="F45" s="11" t="s">
        <v>235</v>
      </c>
      <c r="G45" s="11" t="s">
        <v>236</v>
      </c>
      <c r="H45" s="12" t="s">
        <v>237</v>
      </c>
      <c r="J45" s="10"/>
      <c r="K45" s="47">
        <v>62.548560000000002</v>
      </c>
      <c r="L45" s="47">
        <v>400.45139999999998</v>
      </c>
      <c r="M45" s="47">
        <v>238.57480000000001</v>
      </c>
      <c r="N45" s="67">
        <v>157.83199999999999</v>
      </c>
    </row>
    <row r="46" spans="1:14">
      <c r="A46" s="10"/>
      <c r="B46" s="11">
        <v>232.7</v>
      </c>
      <c r="C46" s="11">
        <v>235.9</v>
      </c>
      <c r="D46" s="11">
        <v>436.6</v>
      </c>
      <c r="E46" s="11">
        <v>211.9</v>
      </c>
      <c r="F46" s="11">
        <v>878.8</v>
      </c>
      <c r="G46" s="11">
        <v>119.3</v>
      </c>
      <c r="H46" s="12">
        <v>221.9</v>
      </c>
      <c r="J46" s="10"/>
      <c r="K46" s="11"/>
      <c r="L46" s="11"/>
      <c r="M46" s="11"/>
      <c r="N46" s="67"/>
    </row>
    <row r="47" spans="1:14">
      <c r="A47" s="10"/>
      <c r="B47" s="11">
        <v>117.1</v>
      </c>
      <c r="C47" s="11">
        <v>410.6</v>
      </c>
      <c r="D47" s="11">
        <v>529</v>
      </c>
      <c r="E47" s="11">
        <v>173</v>
      </c>
      <c r="F47" s="11">
        <v>850.2</v>
      </c>
      <c r="G47" s="11">
        <v>230.6</v>
      </c>
      <c r="H47" s="12">
        <v>625.9</v>
      </c>
      <c r="J47" s="151" t="s">
        <v>246</v>
      </c>
      <c r="K47" s="11"/>
      <c r="L47" s="56">
        <f>TTEST(K41:K45,L41:L45,2,2)</f>
        <v>1.1616307872621317E-2</v>
      </c>
      <c r="M47" s="11"/>
      <c r="N47" s="61">
        <f>TTEST(M41:M45,N41:N45,2,2)</f>
        <v>0.17016737682140337</v>
      </c>
    </row>
    <row r="48" spans="1:14" ht="14" thickBot="1">
      <c r="A48" s="10"/>
      <c r="B48" s="11">
        <v>326.8</v>
      </c>
      <c r="C48" s="11">
        <v>34.6</v>
      </c>
      <c r="D48" s="11">
        <v>1228</v>
      </c>
      <c r="E48" s="11">
        <v>138.4</v>
      </c>
      <c r="F48" s="11">
        <v>1413</v>
      </c>
      <c r="G48" s="11">
        <v>138.4</v>
      </c>
      <c r="H48" s="12">
        <v>484.7</v>
      </c>
      <c r="J48" s="14"/>
      <c r="K48" s="17"/>
      <c r="L48" s="17" t="s">
        <v>476</v>
      </c>
      <c r="M48" s="17"/>
      <c r="N48" s="19" t="s">
        <v>247</v>
      </c>
    </row>
    <row r="49" spans="1:14">
      <c r="A49" s="10"/>
      <c r="B49" s="11">
        <v>328.7</v>
      </c>
      <c r="C49" s="11">
        <v>210.4</v>
      </c>
      <c r="D49" s="11">
        <v>561.79999999999995</v>
      </c>
      <c r="E49" s="11">
        <v>139.9</v>
      </c>
      <c r="F49" s="11">
        <v>957.7</v>
      </c>
      <c r="G49" s="11">
        <v>249.7</v>
      </c>
      <c r="H49" s="12">
        <v>228.8</v>
      </c>
      <c r="J49" s="11"/>
      <c r="K49" s="11"/>
      <c r="L49" s="11"/>
      <c r="M49" s="11"/>
      <c r="N49" s="11"/>
    </row>
    <row r="50" spans="1:14">
      <c r="A50" s="10"/>
      <c r="B50" s="11">
        <v>427.3</v>
      </c>
      <c r="C50" s="11">
        <v>403.9</v>
      </c>
      <c r="D50" s="11">
        <v>1470</v>
      </c>
      <c r="E50" s="11">
        <v>301.89999999999998</v>
      </c>
      <c r="F50" s="11">
        <v>1103</v>
      </c>
      <c r="G50" s="11">
        <v>326</v>
      </c>
      <c r="H50" s="12">
        <v>513.1</v>
      </c>
    </row>
    <row r="51" spans="1:14">
      <c r="A51" s="10"/>
      <c r="B51" s="11"/>
      <c r="C51" s="11">
        <v>588.6</v>
      </c>
      <c r="D51" s="11">
        <v>2804</v>
      </c>
      <c r="E51" s="11">
        <v>258</v>
      </c>
      <c r="F51" s="11">
        <v>1121</v>
      </c>
      <c r="G51" s="11">
        <v>745.9</v>
      </c>
      <c r="H51" s="12">
        <v>379.7</v>
      </c>
    </row>
    <row r="52" spans="1:14">
      <c r="A52" s="10"/>
      <c r="B52" s="11"/>
      <c r="C52" s="11">
        <v>434.3</v>
      </c>
      <c r="D52" s="11">
        <v>2664</v>
      </c>
      <c r="E52" s="11">
        <v>724.8</v>
      </c>
      <c r="F52" s="11">
        <v>1770</v>
      </c>
      <c r="G52" s="11">
        <v>323</v>
      </c>
      <c r="H52" s="12">
        <v>672.6</v>
      </c>
    </row>
    <row r="53" spans="1:14">
      <c r="A53" s="10"/>
      <c r="B53" s="11"/>
      <c r="C53" s="11"/>
      <c r="D53" s="11"/>
      <c r="E53" s="11"/>
      <c r="F53" s="11"/>
      <c r="G53" s="11"/>
      <c r="H53" s="12"/>
    </row>
    <row r="54" spans="1:14">
      <c r="A54" s="151" t="s">
        <v>246</v>
      </c>
      <c r="B54" s="11"/>
      <c r="C54" s="56"/>
      <c r="D54" s="56">
        <f>TTEST(C46:C52,D46:D52,2,2)</f>
        <v>1.7794598113069899E-2</v>
      </c>
      <c r="E54" s="11"/>
      <c r="F54" s="56">
        <f>TTEST(E46:E52,F46:F52,2,2)</f>
        <v>6.6074019089657905E-5</v>
      </c>
      <c r="G54" s="11"/>
      <c r="H54" s="61">
        <f>TTEST(G46:G52,H46:H52,2,2)</f>
        <v>0.19874125449505628</v>
      </c>
    </row>
    <row r="55" spans="1:14" ht="14" thickBot="1">
      <c r="A55" s="14"/>
      <c r="B55" s="17"/>
      <c r="C55" s="17"/>
      <c r="D55" s="17" t="s">
        <v>248</v>
      </c>
      <c r="E55" s="17"/>
      <c r="F55" s="17" t="s">
        <v>249</v>
      </c>
      <c r="G55" s="17"/>
      <c r="H55" s="19" t="s">
        <v>247</v>
      </c>
    </row>
  </sheetData>
  <phoneticPr fontId="1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119"/>
  <sheetViews>
    <sheetView zoomScale="75" zoomScaleNormal="75" zoomScalePageLayoutView="75" workbookViewId="0">
      <selection activeCell="K40" sqref="K40"/>
    </sheetView>
  </sheetViews>
  <sheetFormatPr baseColWidth="10" defaultRowHeight="13" x14ac:dyDescent="0"/>
  <cols>
    <col min="1" max="1" width="16.42578125" bestFit="1" customWidth="1"/>
    <col min="2" max="3" width="13.5703125" bestFit="1" customWidth="1"/>
    <col min="6" max="7" width="13.5703125" bestFit="1" customWidth="1"/>
  </cols>
  <sheetData>
    <row r="2" spans="1:27">
      <c r="A2" s="214" t="s">
        <v>655</v>
      </c>
    </row>
    <row r="3" spans="1:27" ht="14" thickBot="1">
      <c r="L3" s="88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spans="1:27" ht="14" thickBot="1">
      <c r="A4" s="145" t="s">
        <v>266</v>
      </c>
      <c r="B4" s="148" t="s">
        <v>272</v>
      </c>
      <c r="C4" s="146"/>
      <c r="D4" s="8"/>
      <c r="E4" s="8"/>
      <c r="F4" s="146"/>
      <c r="G4" s="146"/>
      <c r="H4" s="146"/>
      <c r="I4" s="147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</row>
    <row r="5" spans="1:27" ht="14" thickBot="1">
      <c r="A5" s="92" t="s">
        <v>273</v>
      </c>
      <c r="B5" s="11"/>
      <c r="C5" s="23"/>
      <c r="D5" s="11"/>
      <c r="E5" s="11"/>
      <c r="F5" s="23"/>
      <c r="G5" s="23"/>
      <c r="H5" s="23"/>
      <c r="I5" s="30"/>
      <c r="L5" s="11"/>
      <c r="M5" s="11"/>
      <c r="N5" s="11"/>
      <c r="O5" s="11"/>
      <c r="P5" s="11"/>
      <c r="Q5" s="205" t="s">
        <v>660</v>
      </c>
      <c r="R5" s="8"/>
      <c r="S5" s="8"/>
      <c r="T5" s="8"/>
      <c r="U5" s="8"/>
      <c r="V5" s="9"/>
      <c r="W5" s="245"/>
      <c r="X5" s="245"/>
      <c r="Y5" s="245"/>
      <c r="Z5" s="245"/>
      <c r="AA5" s="245"/>
    </row>
    <row r="6" spans="1:27">
      <c r="A6" s="121"/>
      <c r="B6" s="211" t="s">
        <v>583</v>
      </c>
      <c r="C6" s="211" t="s">
        <v>87</v>
      </c>
      <c r="D6" s="211" t="s">
        <v>88</v>
      </c>
      <c r="E6" s="211" t="s">
        <v>602</v>
      </c>
      <c r="F6" s="115" t="s">
        <v>267</v>
      </c>
      <c r="G6" s="115" t="s">
        <v>268</v>
      </c>
      <c r="H6" s="115" t="s">
        <v>275</v>
      </c>
      <c r="I6" s="30"/>
      <c r="L6" s="159" t="s">
        <v>659</v>
      </c>
      <c r="M6" s="8"/>
      <c r="N6" s="8"/>
      <c r="O6" s="9"/>
      <c r="P6" s="11"/>
      <c r="Q6" s="10"/>
      <c r="R6" s="11"/>
      <c r="S6" s="11"/>
      <c r="T6" s="11"/>
      <c r="U6" s="11"/>
      <c r="V6" s="12"/>
    </row>
    <row r="7" spans="1:27">
      <c r="A7" s="60" t="s">
        <v>644</v>
      </c>
      <c r="B7" s="11">
        <v>51.136000000000003</v>
      </c>
      <c r="C7" s="11">
        <v>56.862000000000002</v>
      </c>
      <c r="D7" s="11">
        <v>51.136000000000003</v>
      </c>
      <c r="E7" s="11">
        <v>56.862000000000002</v>
      </c>
      <c r="F7" s="23">
        <f>AVERAGE(B7:E7)</f>
        <v>53.999000000000002</v>
      </c>
      <c r="G7" s="23">
        <f>STDEV(B7:E7)</f>
        <v>3.3059076413797968</v>
      </c>
      <c r="H7" s="11"/>
      <c r="I7" s="12"/>
      <c r="L7" s="10"/>
      <c r="M7" s="11"/>
      <c r="N7" s="11"/>
      <c r="O7" s="12"/>
      <c r="P7" s="11"/>
      <c r="Q7" s="10" t="s">
        <v>8</v>
      </c>
      <c r="R7" s="11"/>
      <c r="S7" s="11"/>
      <c r="T7" s="11"/>
      <c r="U7" s="11"/>
      <c r="V7" s="12"/>
    </row>
    <row r="8" spans="1:27">
      <c r="A8" s="60" t="s">
        <v>348</v>
      </c>
      <c r="B8" s="11">
        <v>27.902999999999999</v>
      </c>
      <c r="C8" s="11">
        <v>20.988</v>
      </c>
      <c r="D8" s="11">
        <v>33.524000000000001</v>
      </c>
      <c r="E8" s="11">
        <v>22.419</v>
      </c>
      <c r="F8" s="23">
        <f t="shared" ref="F8:F10" si="0">AVERAGE(B8:E8)</f>
        <v>26.208499999999997</v>
      </c>
      <c r="G8" s="23">
        <f t="shared" ref="G8:G10" si="1">STDEV(B8:E8)</f>
        <v>5.7155285844793147</v>
      </c>
      <c r="H8" s="56">
        <f>TTEST(B7:E7,B8:E8,2,2)</f>
        <v>1.532284679807403E-4</v>
      </c>
      <c r="I8" s="12" t="s">
        <v>279</v>
      </c>
      <c r="L8" s="247" t="s">
        <v>635</v>
      </c>
      <c r="M8" s="47"/>
      <c r="N8" s="11"/>
      <c r="O8" s="12"/>
      <c r="Q8" s="10"/>
      <c r="R8" s="11"/>
      <c r="S8" s="11"/>
      <c r="T8" s="11"/>
      <c r="U8" s="11"/>
      <c r="V8" s="12"/>
    </row>
    <row r="9" spans="1:27" ht="15">
      <c r="A9" s="60" t="s">
        <v>349</v>
      </c>
      <c r="B9" s="11">
        <v>42.686999999999998</v>
      </c>
      <c r="C9" s="11">
        <v>41.515999999999998</v>
      </c>
      <c r="D9" s="11">
        <v>51.756999999999998</v>
      </c>
      <c r="E9" s="11">
        <v>43.241</v>
      </c>
      <c r="F9" s="23">
        <f t="shared" si="0"/>
        <v>44.800250000000005</v>
      </c>
      <c r="G9" s="23">
        <f t="shared" si="1"/>
        <v>4.6932488658355487</v>
      </c>
      <c r="H9" s="56">
        <f>TTEST(B8:E8,B9:E9,2,2)</f>
        <v>2.3854333531222911E-3</v>
      </c>
      <c r="I9" s="12" t="s">
        <v>472</v>
      </c>
      <c r="L9" s="10"/>
      <c r="M9" s="150" t="s">
        <v>97</v>
      </c>
      <c r="N9" s="150" t="s">
        <v>256</v>
      </c>
      <c r="O9" s="12"/>
      <c r="Q9" s="10"/>
      <c r="R9" s="11"/>
      <c r="S9" s="11"/>
      <c r="T9" s="11"/>
      <c r="U9" s="11"/>
      <c r="V9" s="12"/>
    </row>
    <row r="10" spans="1:27">
      <c r="A10" s="60" t="s">
        <v>350</v>
      </c>
      <c r="B10" s="11">
        <v>47.51</v>
      </c>
      <c r="C10" s="11">
        <v>40.914999999999999</v>
      </c>
      <c r="D10" s="11">
        <v>41.646000000000001</v>
      </c>
      <c r="E10" s="11">
        <v>47.453000000000003</v>
      </c>
      <c r="F10" s="23">
        <f t="shared" si="0"/>
        <v>44.381</v>
      </c>
      <c r="G10" s="23">
        <f t="shared" si="1"/>
        <v>3.5926409042188823</v>
      </c>
      <c r="H10" s="56">
        <f>TTEST(B8:E8,B10:E10,2,2)</f>
        <v>1.6896537780804275E-3</v>
      </c>
      <c r="I10" s="12" t="s">
        <v>472</v>
      </c>
      <c r="L10" s="78" t="s">
        <v>257</v>
      </c>
      <c r="M10" s="47">
        <v>0.81733529999999999</v>
      </c>
      <c r="N10" s="47">
        <v>0.35453499999999999</v>
      </c>
      <c r="O10" s="12"/>
      <c r="Q10" s="10"/>
      <c r="R10" s="11" t="s">
        <v>97</v>
      </c>
      <c r="S10" s="11" t="s">
        <v>9</v>
      </c>
      <c r="T10" s="11"/>
      <c r="U10" s="11"/>
      <c r="V10" s="12"/>
    </row>
    <row r="11" spans="1:27" ht="14" thickBot="1">
      <c r="A11" s="121"/>
      <c r="B11" s="11"/>
      <c r="C11" s="11"/>
      <c r="D11" s="11"/>
      <c r="E11" s="11"/>
      <c r="F11" s="23"/>
      <c r="G11" s="23"/>
      <c r="H11" s="11"/>
      <c r="I11" s="12"/>
      <c r="L11" s="10"/>
      <c r="M11" s="47">
        <v>1.0636330000000001</v>
      </c>
      <c r="N11" s="47">
        <v>0.65022009999999997</v>
      </c>
      <c r="O11" s="12"/>
      <c r="Q11" s="10"/>
      <c r="R11" s="11">
        <v>2.8650000000000002</v>
      </c>
      <c r="S11" s="11">
        <v>6.6669999999999998</v>
      </c>
      <c r="T11" s="11"/>
      <c r="U11" s="11"/>
      <c r="V11" s="12"/>
    </row>
    <row r="12" spans="1:27">
      <c r="A12" s="116" t="s">
        <v>277</v>
      </c>
      <c r="B12" s="211" t="s">
        <v>583</v>
      </c>
      <c r="C12" s="211" t="s">
        <v>87</v>
      </c>
      <c r="D12" s="211" t="s">
        <v>88</v>
      </c>
      <c r="E12" s="211" t="s">
        <v>602</v>
      </c>
      <c r="F12" s="23"/>
      <c r="G12" s="23"/>
      <c r="H12" s="23"/>
      <c r="I12" s="30"/>
      <c r="L12" s="10"/>
      <c r="M12" s="47">
        <v>0.84615859999999998</v>
      </c>
      <c r="N12" s="47">
        <v>0.4910698</v>
      </c>
      <c r="O12" s="12"/>
      <c r="Q12" s="10"/>
      <c r="R12" s="11">
        <v>6.0609999999999999</v>
      </c>
      <c r="S12" s="11">
        <v>5.54</v>
      </c>
      <c r="T12" s="11"/>
      <c r="U12" s="11"/>
      <c r="V12" s="12"/>
    </row>
    <row r="13" spans="1:27">
      <c r="A13" s="92" t="s">
        <v>273</v>
      </c>
      <c r="B13" s="11"/>
      <c r="C13" s="23"/>
      <c r="D13" s="11"/>
      <c r="E13" s="11"/>
      <c r="F13" s="23"/>
      <c r="G13" s="23"/>
      <c r="H13" s="23"/>
      <c r="I13" s="30"/>
      <c r="L13" s="10"/>
      <c r="M13" s="47">
        <v>1.0897520000000001</v>
      </c>
      <c r="N13" s="47">
        <v>0.77324630000000005</v>
      </c>
      <c r="O13" s="12"/>
      <c r="Q13" s="10"/>
      <c r="R13" s="11">
        <v>9.0129999999999999</v>
      </c>
      <c r="S13" s="11">
        <v>9.0909999999999993</v>
      </c>
      <c r="T13" s="11"/>
      <c r="U13" s="11"/>
      <c r="V13" s="12"/>
    </row>
    <row r="14" spans="1:27">
      <c r="A14" s="121"/>
      <c r="B14" s="23" t="s">
        <v>274</v>
      </c>
      <c r="C14" s="23"/>
      <c r="D14" s="11"/>
      <c r="E14" s="11"/>
      <c r="F14" s="115" t="s">
        <v>267</v>
      </c>
      <c r="G14" s="115" t="s">
        <v>268</v>
      </c>
      <c r="H14" s="115" t="s">
        <v>275</v>
      </c>
      <c r="I14" s="30"/>
      <c r="L14" s="10"/>
      <c r="M14" s="47">
        <v>1.247466</v>
      </c>
      <c r="N14" s="11"/>
      <c r="O14" s="12"/>
      <c r="Q14" s="10"/>
      <c r="R14" s="11">
        <v>4.3810000000000002</v>
      </c>
      <c r="S14" s="11">
        <v>5.44</v>
      </c>
      <c r="T14" s="11"/>
      <c r="U14" s="11"/>
      <c r="V14" s="12"/>
    </row>
    <row r="15" spans="1:27">
      <c r="A15" s="60" t="s">
        <v>347</v>
      </c>
      <c r="B15" s="11">
        <v>0.32100000000000001</v>
      </c>
      <c r="C15" s="11">
        <v>8.1000000000000003E-2</v>
      </c>
      <c r="D15" s="11">
        <v>0.2</v>
      </c>
      <c r="E15" s="11">
        <v>0.79800000000000004</v>
      </c>
      <c r="F15" s="23">
        <f>AVERAGE(B15:E15)</f>
        <v>0.35000000000000003</v>
      </c>
      <c r="G15" s="23">
        <f>STDEV(B15:E15)</f>
        <v>0.3143278543177489</v>
      </c>
      <c r="H15" s="11"/>
      <c r="I15" s="12"/>
      <c r="L15" s="10"/>
      <c r="M15" s="88" t="s">
        <v>52</v>
      </c>
      <c r="N15" s="56">
        <f>TTEST(M10:M14,N10:N13,2,2)</f>
        <v>8.0146242029055913E-3</v>
      </c>
      <c r="O15" s="12" t="s">
        <v>125</v>
      </c>
      <c r="Q15" s="10"/>
      <c r="R15" s="11">
        <v>3.9020000000000001</v>
      </c>
      <c r="S15" s="11">
        <v>9.0440000000000005</v>
      </c>
      <c r="T15" s="11"/>
      <c r="U15" s="11"/>
      <c r="V15" s="12"/>
    </row>
    <row r="16" spans="1:27">
      <c r="A16" s="60" t="s">
        <v>348</v>
      </c>
      <c r="B16" s="11">
        <v>86.206999999999994</v>
      </c>
      <c r="C16" s="11">
        <v>92.147999999999996</v>
      </c>
      <c r="D16" s="11">
        <v>86.995000000000005</v>
      </c>
      <c r="E16" s="11">
        <v>74.02</v>
      </c>
      <c r="F16" s="23">
        <f t="shared" ref="F16:F18" si="2">AVERAGE(B16:E16)</f>
        <v>84.842500000000001</v>
      </c>
      <c r="G16" s="23">
        <f t="shared" ref="G16:G18" si="3">STDEV(B16:E16)</f>
        <v>7.6809711408562569</v>
      </c>
      <c r="H16" s="56">
        <f>TTEST(B15:E15,B16:E16,2,2)</f>
        <v>5.7919012508205279E-7</v>
      </c>
      <c r="I16" s="12" t="s">
        <v>279</v>
      </c>
      <c r="L16" s="10"/>
      <c r="M16" s="11"/>
      <c r="N16" s="11"/>
      <c r="O16" s="12"/>
      <c r="Q16" s="10"/>
      <c r="R16" s="11">
        <v>5.6</v>
      </c>
      <c r="S16" s="11">
        <v>11.414</v>
      </c>
      <c r="T16" s="11"/>
      <c r="U16" s="11"/>
      <c r="V16" s="12"/>
    </row>
    <row r="17" spans="1:22" ht="15">
      <c r="A17" s="60" t="s">
        <v>349</v>
      </c>
      <c r="B17" s="11">
        <v>1.1599999999999999</v>
      </c>
      <c r="C17" s="11">
        <v>1.0269999999999999</v>
      </c>
      <c r="D17" s="11">
        <v>3.2149999999999999</v>
      </c>
      <c r="E17" s="11">
        <v>2.105</v>
      </c>
      <c r="F17" s="23">
        <f t="shared" si="2"/>
        <v>1.8767499999999999</v>
      </c>
      <c r="G17" s="23">
        <f t="shared" si="3"/>
        <v>1.0130509612058018</v>
      </c>
      <c r="H17" s="56">
        <f>TTEST(B16:E16,B17:E17,2,2)</f>
        <v>6.7589485643752008E-7</v>
      </c>
      <c r="I17" s="12" t="s">
        <v>279</v>
      </c>
      <c r="L17" s="78" t="s">
        <v>258</v>
      </c>
      <c r="M17" s="150" t="s">
        <v>97</v>
      </c>
      <c r="N17" s="150" t="s">
        <v>256</v>
      </c>
      <c r="O17" s="12"/>
      <c r="Q17" s="10"/>
      <c r="R17" s="11">
        <v>5.4790000000000001</v>
      </c>
      <c r="S17" s="11">
        <v>8.9819999999999993</v>
      </c>
      <c r="T17" s="11"/>
      <c r="U17" s="11"/>
      <c r="V17" s="12"/>
    </row>
    <row r="18" spans="1:22" ht="14" thickBot="1">
      <c r="A18" s="60" t="s">
        <v>350</v>
      </c>
      <c r="B18" s="11">
        <v>0.93899999999999995</v>
      </c>
      <c r="C18" s="11">
        <v>1.5820000000000001</v>
      </c>
      <c r="D18" s="11">
        <v>6.1680000000000001</v>
      </c>
      <c r="E18" s="11">
        <v>5.0140000000000002</v>
      </c>
      <c r="F18" s="23">
        <f t="shared" si="2"/>
        <v>3.4257499999999999</v>
      </c>
      <c r="G18" s="23">
        <f t="shared" si="3"/>
        <v>2.557721169974033</v>
      </c>
      <c r="H18" s="56">
        <f>TTEST(B16:E16,B18:E18,2,2)</f>
        <v>9.8075224372277986E-7</v>
      </c>
      <c r="I18" s="19" t="s">
        <v>351</v>
      </c>
      <c r="L18" s="10"/>
      <c r="M18" s="47">
        <v>0.85322609811206374</v>
      </c>
      <c r="N18" s="47">
        <v>0.43557709607112655</v>
      </c>
      <c r="O18" s="12"/>
      <c r="Q18" s="10"/>
      <c r="R18" s="11">
        <v>4.2060000000000004</v>
      </c>
      <c r="S18" s="11">
        <v>6.8869999999999996</v>
      </c>
      <c r="T18" s="11"/>
      <c r="U18" s="11"/>
      <c r="V18" s="12"/>
    </row>
    <row r="19" spans="1:22" ht="14" thickBot="1">
      <c r="A19" s="10"/>
      <c r="B19" s="11"/>
      <c r="C19" s="11"/>
      <c r="D19" s="11"/>
      <c r="E19" s="11"/>
      <c r="F19" s="11"/>
      <c r="G19" s="11"/>
      <c r="H19" s="11"/>
      <c r="I19" s="12"/>
      <c r="L19" s="10"/>
      <c r="M19" s="47">
        <v>0.81846918159080118</v>
      </c>
      <c r="N19" s="47">
        <v>0.36248670821971235</v>
      </c>
      <c r="O19" s="12"/>
      <c r="Q19" s="10"/>
      <c r="R19" s="11">
        <v>5.6340000000000003</v>
      </c>
      <c r="S19" s="11">
        <v>5.6020000000000003</v>
      </c>
      <c r="T19" s="11"/>
      <c r="U19" s="11"/>
      <c r="V19" s="12"/>
    </row>
    <row r="20" spans="1:22">
      <c r="A20" s="116" t="s">
        <v>278</v>
      </c>
      <c r="B20" s="211" t="s">
        <v>583</v>
      </c>
      <c r="C20" s="211" t="s">
        <v>87</v>
      </c>
      <c r="D20" s="211" t="s">
        <v>88</v>
      </c>
      <c r="E20" s="211" t="s">
        <v>602</v>
      </c>
      <c r="F20" s="23"/>
      <c r="G20" s="23"/>
      <c r="H20" s="23"/>
      <c r="I20" s="30"/>
      <c r="L20" s="10"/>
      <c r="M20" s="47">
        <v>0.81563749333900548</v>
      </c>
      <c r="N20" s="47">
        <v>0.64215790449471155</v>
      </c>
      <c r="O20" s="12"/>
      <c r="Q20" s="10"/>
      <c r="R20" s="11">
        <v>4.008</v>
      </c>
      <c r="S20" s="11">
        <v>7.0739999999999998</v>
      </c>
      <c r="T20" s="11"/>
      <c r="U20" s="11"/>
      <c r="V20" s="12"/>
    </row>
    <row r="21" spans="1:22">
      <c r="A21" s="92" t="s">
        <v>273</v>
      </c>
      <c r="B21" s="11"/>
      <c r="C21" s="23"/>
      <c r="D21" s="11"/>
      <c r="E21" s="11"/>
      <c r="F21" s="23"/>
      <c r="G21" s="23"/>
      <c r="H21" s="23"/>
      <c r="I21" s="30"/>
      <c r="L21" s="10"/>
      <c r="M21" s="47">
        <v>1.9198585220778051</v>
      </c>
      <c r="N21" s="47">
        <v>0.65112209478451111</v>
      </c>
      <c r="O21" s="12"/>
      <c r="Q21" s="10"/>
      <c r="R21" s="11">
        <v>2.2170000000000001</v>
      </c>
      <c r="S21" s="11">
        <v>8.2759999999999998</v>
      </c>
      <c r="T21" s="11"/>
      <c r="U21" s="11"/>
      <c r="V21" s="12"/>
    </row>
    <row r="22" spans="1:22">
      <c r="A22" s="121"/>
      <c r="B22" s="23" t="s">
        <v>274</v>
      </c>
      <c r="C22" s="23"/>
      <c r="D22" s="11"/>
      <c r="E22" s="11"/>
      <c r="F22" s="115" t="s">
        <v>267</v>
      </c>
      <c r="G22" s="115" t="s">
        <v>268</v>
      </c>
      <c r="H22" s="115" t="s">
        <v>275</v>
      </c>
      <c r="I22" s="30"/>
      <c r="L22" s="10"/>
      <c r="M22" s="47">
        <v>1.1655411981345569</v>
      </c>
      <c r="N22" s="11"/>
      <c r="O22" s="12"/>
      <c r="Q22" s="10"/>
      <c r="R22" s="11">
        <v>4.2649999999999997</v>
      </c>
      <c r="S22" s="11"/>
      <c r="T22" s="11"/>
      <c r="U22" s="11"/>
      <c r="V22" s="12"/>
    </row>
    <row r="23" spans="1:22">
      <c r="A23" s="60" t="s">
        <v>347</v>
      </c>
      <c r="B23" s="11">
        <v>0.34399999999999997</v>
      </c>
      <c r="C23" s="11">
        <v>0.111</v>
      </c>
      <c r="D23" s="11">
        <v>0.20499999999999999</v>
      </c>
      <c r="E23" s="11">
        <v>0.11799999999999999</v>
      </c>
      <c r="F23" s="23">
        <f>AVERAGE(B23:E23)</f>
        <v>0.19449999999999998</v>
      </c>
      <c r="G23" s="23">
        <f>STDEV(B23:E23)</f>
        <v>0.10845121791232536</v>
      </c>
      <c r="H23" s="11"/>
      <c r="I23" s="12"/>
      <c r="L23" s="10"/>
      <c r="M23" s="88" t="s">
        <v>52</v>
      </c>
      <c r="N23" s="56">
        <f>TTEST(M18:M22,N18:N21,2,2)</f>
        <v>4.8788160533765064E-2</v>
      </c>
      <c r="O23" s="12" t="s">
        <v>476</v>
      </c>
      <c r="Q23" s="10"/>
      <c r="R23" s="11">
        <v>3.2320000000000002</v>
      </c>
      <c r="S23" s="11"/>
      <c r="T23" s="11"/>
      <c r="U23" s="11"/>
      <c r="V23" s="12"/>
    </row>
    <row r="24" spans="1:22">
      <c r="A24" s="60" t="s">
        <v>348</v>
      </c>
      <c r="B24" s="11">
        <v>61.895000000000003</v>
      </c>
      <c r="C24" s="11">
        <v>54.494999999999997</v>
      </c>
      <c r="D24" s="11">
        <v>58.64</v>
      </c>
      <c r="E24" s="11">
        <v>54.506</v>
      </c>
      <c r="F24" s="23">
        <f t="shared" ref="F24:F26" si="4">AVERAGE(B24:E24)</f>
        <v>57.384</v>
      </c>
      <c r="G24" s="23">
        <f t="shared" ref="G24:G26" si="5">STDEV(B24:E24)</f>
        <v>3.5849622034269784</v>
      </c>
      <c r="H24" s="56">
        <f>TTEST(B23:E23,B24:E24,2,2)</f>
        <v>6.3185706713346756E-8</v>
      </c>
      <c r="I24" s="12" t="s">
        <v>279</v>
      </c>
      <c r="L24" s="10"/>
      <c r="M24" s="11"/>
      <c r="N24" s="11"/>
      <c r="O24" s="12"/>
      <c r="Q24" s="10"/>
      <c r="R24" s="11">
        <v>5.4690000000000003</v>
      </c>
      <c r="S24" s="11"/>
      <c r="T24" s="11"/>
      <c r="U24" s="11"/>
      <c r="V24" s="12"/>
    </row>
    <row r="25" spans="1:22" ht="15">
      <c r="A25" s="60" t="s">
        <v>349</v>
      </c>
      <c r="B25" s="11">
        <v>5.87</v>
      </c>
      <c r="C25" s="11">
        <v>9.6660000000000004</v>
      </c>
      <c r="D25" s="11">
        <v>7.5110000000000001</v>
      </c>
      <c r="E25" s="11">
        <v>7.6920000000000002</v>
      </c>
      <c r="F25" s="23">
        <f t="shared" si="4"/>
        <v>7.6847500000000002</v>
      </c>
      <c r="G25" s="23">
        <f t="shared" si="5"/>
        <v>1.5544463912703264</v>
      </c>
      <c r="H25" s="56">
        <f>TTEST(B24:E24,B25:E25,2,2)</f>
        <v>2.4314773818665515E-7</v>
      </c>
      <c r="I25" s="12" t="s">
        <v>279</v>
      </c>
      <c r="L25" s="78" t="s">
        <v>115</v>
      </c>
      <c r="M25" s="150" t="s">
        <v>97</v>
      </c>
      <c r="N25" s="150" t="s">
        <v>256</v>
      </c>
      <c r="O25" s="12"/>
      <c r="Q25" s="10"/>
      <c r="R25" s="11">
        <v>5.4050000000000002</v>
      </c>
      <c r="S25" s="11"/>
      <c r="T25" s="11"/>
      <c r="U25" s="11"/>
      <c r="V25" s="12"/>
    </row>
    <row r="26" spans="1:22" ht="14" thickBot="1">
      <c r="A26" s="63" t="s">
        <v>350</v>
      </c>
      <c r="B26" s="17">
        <v>5.9320000000000004</v>
      </c>
      <c r="C26" s="17">
        <v>11.483000000000001</v>
      </c>
      <c r="D26" s="17">
        <v>10.622</v>
      </c>
      <c r="E26" s="17">
        <v>8.0510000000000002</v>
      </c>
      <c r="F26" s="74">
        <f t="shared" si="4"/>
        <v>9.0220000000000002</v>
      </c>
      <c r="G26" s="74">
        <f t="shared" si="5"/>
        <v>2.5237182885575797</v>
      </c>
      <c r="H26" s="64">
        <f>TTEST(B24:E24,B26:E26,2,2)</f>
        <v>5.6684474459939198E-7</v>
      </c>
      <c r="I26" s="19" t="s">
        <v>351</v>
      </c>
      <c r="L26" s="10"/>
      <c r="M26" s="47">
        <v>0.80552429999999997</v>
      </c>
      <c r="N26" s="47">
        <v>0.27509470000000003</v>
      </c>
      <c r="O26" s="12"/>
      <c r="Q26" s="10"/>
      <c r="R26" s="11">
        <v>5.2629999999999999</v>
      </c>
      <c r="S26" s="11"/>
      <c r="T26" s="11"/>
      <c r="U26" s="11"/>
      <c r="V26" s="12"/>
    </row>
    <row r="27" spans="1:22" ht="14" thickBot="1">
      <c r="L27" s="10"/>
      <c r="M27" s="47">
        <v>1.2816479999999999</v>
      </c>
      <c r="N27" s="47">
        <v>0.55209942358154396</v>
      </c>
      <c r="O27" s="12"/>
      <c r="Q27" s="10" t="s">
        <v>10</v>
      </c>
      <c r="R27" s="11"/>
      <c r="S27" s="11"/>
      <c r="T27" s="11"/>
      <c r="U27" s="11"/>
      <c r="V27" s="12"/>
    </row>
    <row r="28" spans="1:22">
      <c r="A28" s="145" t="s">
        <v>266</v>
      </c>
      <c r="B28" s="211" t="s">
        <v>583</v>
      </c>
      <c r="C28" s="211" t="s">
        <v>87</v>
      </c>
      <c r="D28" s="211" t="s">
        <v>88</v>
      </c>
      <c r="E28" s="211" t="s">
        <v>602</v>
      </c>
      <c r="F28" s="146"/>
      <c r="G28" s="146"/>
      <c r="H28" s="146"/>
      <c r="I28" s="147"/>
      <c r="L28" s="10"/>
      <c r="M28" s="47">
        <v>0.91256550000000003</v>
      </c>
      <c r="N28" s="47">
        <v>0.81960460000000002</v>
      </c>
      <c r="O28" s="12"/>
      <c r="Q28" s="10" t="s">
        <v>11</v>
      </c>
      <c r="R28" s="11">
        <v>2.9999999999999997E-4</v>
      </c>
      <c r="S28" s="11"/>
      <c r="T28" s="11"/>
      <c r="U28" s="11"/>
      <c r="V28" s="12"/>
    </row>
    <row r="29" spans="1:22">
      <c r="A29" s="92" t="s">
        <v>273</v>
      </c>
      <c r="B29" s="11"/>
      <c r="C29" s="23"/>
      <c r="D29" s="11"/>
      <c r="E29" s="11"/>
      <c r="F29" s="23"/>
      <c r="G29" s="23"/>
      <c r="H29" s="23"/>
      <c r="I29" s="30"/>
      <c r="L29" s="78"/>
      <c r="M29" s="47">
        <v>1.175276</v>
      </c>
      <c r="N29" s="47">
        <v>0.82817070000000004</v>
      </c>
      <c r="O29" s="12"/>
      <c r="Q29" s="10" t="s">
        <v>12</v>
      </c>
      <c r="R29" s="11" t="s">
        <v>358</v>
      </c>
      <c r="S29" s="11"/>
      <c r="T29" s="11"/>
      <c r="U29" s="11"/>
      <c r="V29" s="12"/>
    </row>
    <row r="30" spans="1:22">
      <c r="A30" s="121"/>
      <c r="B30" s="23" t="s">
        <v>274</v>
      </c>
      <c r="C30" s="23"/>
      <c r="D30" s="11"/>
      <c r="E30" s="11"/>
      <c r="F30" s="115" t="s">
        <v>267</v>
      </c>
      <c r="G30" s="115" t="s">
        <v>268</v>
      </c>
      <c r="H30" s="115" t="s">
        <v>275</v>
      </c>
      <c r="I30" s="30"/>
      <c r="L30" s="10"/>
      <c r="M30" s="47">
        <v>0.90312650000000005</v>
      </c>
      <c r="N30" s="11"/>
      <c r="O30" s="12"/>
      <c r="Q30" s="10"/>
      <c r="R30" s="11"/>
      <c r="S30" s="11"/>
      <c r="T30" s="11"/>
      <c r="U30" s="11"/>
      <c r="V30" s="12"/>
    </row>
    <row r="31" spans="1:22">
      <c r="A31" s="60" t="s">
        <v>42</v>
      </c>
      <c r="B31" s="11">
        <v>47.569000000000003</v>
      </c>
      <c r="C31" s="11">
        <v>54.234999999999999</v>
      </c>
      <c r="D31" s="11">
        <v>50.365000000000002</v>
      </c>
      <c r="E31" s="23">
        <v>41.235999999999997</v>
      </c>
      <c r="F31" s="23">
        <f>AVERAGE(B31:E31)</f>
        <v>48.35125</v>
      </c>
      <c r="G31" s="23">
        <f>STDEV(B31:E31)</f>
        <v>5.4745593658302782</v>
      </c>
      <c r="H31" s="11"/>
      <c r="I31" s="12"/>
      <c r="L31" s="10"/>
      <c r="M31" s="88" t="s">
        <v>52</v>
      </c>
      <c r="N31" s="56">
        <f>TTEST(M26:M30,N26:N29,2,2)</f>
        <v>3.6902740242714609E-2</v>
      </c>
      <c r="O31" s="12" t="s">
        <v>476</v>
      </c>
      <c r="Q31" s="10" t="s">
        <v>13</v>
      </c>
      <c r="R31" s="11"/>
      <c r="S31" s="11"/>
      <c r="T31" s="11"/>
      <c r="U31" s="11"/>
      <c r="V31" s="12"/>
    </row>
    <row r="32" spans="1:22">
      <c r="A32" s="60" t="s">
        <v>43</v>
      </c>
      <c r="B32" s="11">
        <v>28.475000000000001</v>
      </c>
      <c r="C32" s="11">
        <v>26.587</v>
      </c>
      <c r="D32" s="11">
        <v>27.542999999999999</v>
      </c>
      <c r="E32" s="23">
        <v>23.154</v>
      </c>
      <c r="F32" s="23">
        <f t="shared" ref="F32:F33" si="6">AVERAGE(B32:E32)</f>
        <v>26.439749999999997</v>
      </c>
      <c r="G32" s="23">
        <f t="shared" ref="G32:G33" si="7">STDEV(B32:E32)</f>
        <v>2.3221569534953206</v>
      </c>
      <c r="H32" s="56">
        <f>TTEST(B31:E31,B32:E32,2,2)</f>
        <v>3.1997704182706638E-4</v>
      </c>
      <c r="I32" s="12" t="s">
        <v>279</v>
      </c>
      <c r="L32" s="10"/>
      <c r="M32" s="11"/>
      <c r="N32" s="11"/>
      <c r="O32" s="12"/>
      <c r="Q32" s="10"/>
      <c r="R32" s="11"/>
      <c r="S32" s="11"/>
      <c r="T32" s="11"/>
      <c r="U32" s="11"/>
      <c r="V32" s="12"/>
    </row>
    <row r="33" spans="1:29">
      <c r="A33" s="60" t="s">
        <v>44</v>
      </c>
      <c r="B33" s="11">
        <v>41.546999999999997</v>
      </c>
      <c r="C33" s="11">
        <v>39.546999999999997</v>
      </c>
      <c r="D33" s="11">
        <v>39.145000000000003</v>
      </c>
      <c r="E33" s="11">
        <v>38.546999999999997</v>
      </c>
      <c r="F33" s="23">
        <f t="shared" si="6"/>
        <v>39.6965</v>
      </c>
      <c r="G33" s="23">
        <f t="shared" si="7"/>
        <v>1.3002824052233157</v>
      </c>
      <c r="H33" s="56">
        <f>TTEST(B32:E32,B33:E33,2,2)</f>
        <v>5.9185055630337654E-5</v>
      </c>
      <c r="I33" s="12" t="s">
        <v>279</v>
      </c>
      <c r="L33" s="247" t="s">
        <v>283</v>
      </c>
      <c r="M33" s="11"/>
      <c r="N33" s="11"/>
      <c r="O33" s="12"/>
      <c r="Q33" s="10"/>
      <c r="R33" s="11" t="s">
        <v>97</v>
      </c>
      <c r="S33" s="11" t="s">
        <v>9</v>
      </c>
      <c r="T33" s="11"/>
      <c r="U33" s="11"/>
      <c r="V33" s="12"/>
    </row>
    <row r="34" spans="1:29" ht="16" thickBot="1">
      <c r="A34" s="121"/>
      <c r="B34" s="11"/>
      <c r="C34" s="11"/>
      <c r="D34" s="11"/>
      <c r="E34" s="11"/>
      <c r="F34" s="23"/>
      <c r="G34" s="23"/>
      <c r="H34" s="11"/>
      <c r="I34" s="12"/>
      <c r="L34" s="10"/>
      <c r="M34" s="150" t="s">
        <v>97</v>
      </c>
      <c r="N34" s="150" t="s">
        <v>256</v>
      </c>
      <c r="O34" s="12"/>
      <c r="Q34" s="10"/>
      <c r="R34" s="11">
        <v>0.47199999999999998</v>
      </c>
      <c r="S34" s="11">
        <v>2</v>
      </c>
      <c r="T34" s="11"/>
      <c r="U34" s="11"/>
      <c r="V34" s="12"/>
    </row>
    <row r="35" spans="1:29">
      <c r="A35" s="116" t="s">
        <v>277</v>
      </c>
      <c r="B35" s="211" t="s">
        <v>583</v>
      </c>
      <c r="C35" s="211" t="s">
        <v>87</v>
      </c>
      <c r="D35" s="211" t="s">
        <v>88</v>
      </c>
      <c r="E35" s="211" t="s">
        <v>602</v>
      </c>
      <c r="F35" s="23"/>
      <c r="G35" s="23"/>
      <c r="H35" s="23"/>
      <c r="I35" s="30"/>
      <c r="J35" s="11"/>
      <c r="L35" s="10"/>
      <c r="M35" s="47">
        <v>0.71153180000000005</v>
      </c>
      <c r="N35" s="47">
        <v>0.56409109999999996</v>
      </c>
      <c r="O35" s="12"/>
      <c r="Q35" s="10"/>
      <c r="R35" s="11">
        <v>2.3260000000000001</v>
      </c>
      <c r="S35" s="11">
        <v>2.907</v>
      </c>
      <c r="T35" s="11"/>
      <c r="U35" s="11"/>
      <c r="V35" s="12"/>
    </row>
    <row r="36" spans="1:29">
      <c r="A36" s="92" t="s">
        <v>273</v>
      </c>
      <c r="B36" s="11"/>
      <c r="C36" s="23"/>
      <c r="D36" s="11"/>
      <c r="E36" s="11"/>
      <c r="F36" s="23"/>
      <c r="G36" s="23"/>
      <c r="H36" s="23"/>
      <c r="I36" s="30"/>
      <c r="J36" s="23"/>
      <c r="L36" s="10"/>
      <c r="M36" s="47">
        <v>0.75210189999999999</v>
      </c>
      <c r="N36" s="47">
        <v>0.52631559999999999</v>
      </c>
      <c r="O36" s="12"/>
      <c r="P36" s="11"/>
      <c r="Q36" s="10"/>
      <c r="R36" s="11">
        <v>3.25</v>
      </c>
      <c r="S36" s="11">
        <v>0.67600000000000005</v>
      </c>
      <c r="T36" s="11"/>
      <c r="U36" s="11"/>
      <c r="V36" s="12"/>
    </row>
    <row r="37" spans="1:29">
      <c r="A37" s="121"/>
      <c r="B37" s="23" t="s">
        <v>274</v>
      </c>
      <c r="C37" s="23"/>
      <c r="D37" s="11"/>
      <c r="E37" s="11"/>
      <c r="F37" s="115" t="s">
        <v>267</v>
      </c>
      <c r="G37" s="115" t="s">
        <v>268</v>
      </c>
      <c r="H37" s="115" t="s">
        <v>275</v>
      </c>
      <c r="I37" s="30"/>
      <c r="J37" s="23"/>
      <c r="L37" s="10"/>
      <c r="M37" s="47">
        <v>0.77593089999999998</v>
      </c>
      <c r="N37" s="47">
        <v>0.59625439999999996</v>
      </c>
      <c r="O37" s="12"/>
      <c r="P37" s="11"/>
      <c r="Q37" s="10"/>
      <c r="R37" s="11">
        <v>3.831</v>
      </c>
      <c r="S37" s="11">
        <v>2</v>
      </c>
      <c r="T37" s="11"/>
      <c r="U37" s="11"/>
      <c r="V37" s="12"/>
      <c r="W37" s="245"/>
      <c r="X37" s="245"/>
      <c r="Y37" s="245"/>
      <c r="Z37" s="245"/>
      <c r="AA37" s="245"/>
      <c r="AB37" s="245"/>
      <c r="AC37" s="245"/>
    </row>
    <row r="38" spans="1:29">
      <c r="A38" s="60" t="s">
        <v>42</v>
      </c>
      <c r="B38" s="11">
        <v>0</v>
      </c>
      <c r="C38" s="11">
        <v>0</v>
      </c>
      <c r="D38" s="11">
        <v>0.125</v>
      </c>
      <c r="E38" s="23">
        <v>0.35599999999999998</v>
      </c>
      <c r="F38" s="23">
        <f>AVERAGE(B38:E38)</f>
        <v>0.12025</v>
      </c>
      <c r="G38" s="23">
        <f>STDEV(B38:E38)</f>
        <v>0.16784988332832804</v>
      </c>
      <c r="H38" s="11"/>
      <c r="I38" s="12"/>
      <c r="J38" s="23"/>
      <c r="L38" s="10"/>
      <c r="M38" s="47">
        <v>2.3603489999999998</v>
      </c>
      <c r="N38" s="47">
        <v>0.71153180000000005</v>
      </c>
      <c r="O38" s="12"/>
      <c r="P38" s="11"/>
      <c r="Q38" s="10"/>
      <c r="R38" s="11">
        <v>4.2549999999999999</v>
      </c>
      <c r="S38" s="11">
        <v>1.75</v>
      </c>
      <c r="T38" s="11"/>
      <c r="U38" s="11"/>
      <c r="V38" s="12"/>
    </row>
    <row r="39" spans="1:29">
      <c r="A39" s="60" t="s">
        <v>43</v>
      </c>
      <c r="B39" s="11">
        <v>62.006</v>
      </c>
      <c r="C39" s="11">
        <v>63.048000000000002</v>
      </c>
      <c r="D39" s="11">
        <v>77.561999999999998</v>
      </c>
      <c r="E39" s="23">
        <v>72.156000000000006</v>
      </c>
      <c r="F39" s="23">
        <f t="shared" ref="F39:F40" si="8">AVERAGE(B39:E39)</f>
        <v>68.692999999999998</v>
      </c>
      <c r="G39" s="23">
        <f t="shared" ref="G39:G40" si="9">STDEV(B39:E39)</f>
        <v>7.466224480954212</v>
      </c>
      <c r="H39" s="56">
        <f>TTEST(B38:E38,B39:E39,2,2)</f>
        <v>1.6802359489747168E-6</v>
      </c>
      <c r="I39" s="12" t="s">
        <v>279</v>
      </c>
      <c r="J39" s="23"/>
      <c r="L39" s="10"/>
      <c r="M39" s="47">
        <v>1.3463000000000001</v>
      </c>
      <c r="N39" s="11"/>
      <c r="O39" s="12"/>
      <c r="Q39" s="10"/>
      <c r="R39" s="11">
        <v>3.2090000000000001</v>
      </c>
      <c r="S39" s="11">
        <v>2.5249999999999999</v>
      </c>
      <c r="T39" s="11"/>
      <c r="U39" s="11"/>
      <c r="V39" s="12"/>
    </row>
    <row r="40" spans="1:29" ht="14" thickBot="1">
      <c r="A40" s="60" t="s">
        <v>44</v>
      </c>
      <c r="B40" s="11">
        <v>9.3019999999999996</v>
      </c>
      <c r="C40" s="11">
        <v>14.223000000000001</v>
      </c>
      <c r="D40" s="11">
        <v>17.545999999999999</v>
      </c>
      <c r="E40" s="23">
        <v>11.215</v>
      </c>
      <c r="F40" s="23">
        <f t="shared" si="8"/>
        <v>13.0715</v>
      </c>
      <c r="G40" s="23">
        <f t="shared" si="9"/>
        <v>3.6056818587704931</v>
      </c>
      <c r="H40" s="56">
        <f>TTEST(B39:E39,B40:E40,2,2)</f>
        <v>1.0617088188844169E-5</v>
      </c>
      <c r="I40" s="12" t="s">
        <v>279</v>
      </c>
      <c r="J40" s="23"/>
      <c r="L40" s="14"/>
      <c r="M40" s="252" t="s">
        <v>52</v>
      </c>
      <c r="N40" s="64">
        <f>TTEST(M35:M39,N35:N38,2,2)</f>
        <v>0.14452200720278674</v>
      </c>
      <c r="O40" s="19" t="s">
        <v>455</v>
      </c>
      <c r="Q40" s="10"/>
      <c r="R40" s="11">
        <v>3.8889999999999998</v>
      </c>
      <c r="S40" s="11"/>
      <c r="T40" s="11"/>
      <c r="U40" s="11"/>
      <c r="V40" s="12"/>
    </row>
    <row r="41" spans="1:29" ht="14" thickBot="1">
      <c r="A41" s="10"/>
      <c r="B41" s="11"/>
      <c r="C41" s="11"/>
      <c r="D41" s="11"/>
      <c r="E41" s="11"/>
      <c r="F41" s="11"/>
      <c r="G41" s="11"/>
      <c r="H41" s="11"/>
      <c r="I41" s="12"/>
      <c r="J41" s="23"/>
      <c r="Q41" s="10"/>
      <c r="R41" s="11">
        <v>5.8620000000000001</v>
      </c>
      <c r="S41" s="11"/>
      <c r="T41" s="11"/>
      <c r="U41" s="11"/>
      <c r="V41" s="12"/>
    </row>
    <row r="42" spans="1:29">
      <c r="A42" s="116" t="s">
        <v>278</v>
      </c>
      <c r="B42" s="211" t="s">
        <v>583</v>
      </c>
      <c r="C42" s="211" t="s">
        <v>87</v>
      </c>
      <c r="D42" s="211" t="s">
        <v>88</v>
      </c>
      <c r="E42" s="211" t="s">
        <v>602</v>
      </c>
      <c r="F42" s="23"/>
      <c r="G42" s="23"/>
      <c r="H42" s="23"/>
      <c r="I42" s="30"/>
      <c r="J42" s="23"/>
      <c r="K42" s="23"/>
      <c r="Q42" s="10"/>
      <c r="R42" s="11">
        <v>4.1139999999999999</v>
      </c>
      <c r="S42" s="11"/>
      <c r="T42" s="11"/>
      <c r="U42" s="11"/>
      <c r="V42" s="12"/>
    </row>
    <row r="43" spans="1:29" ht="14" thickBot="1">
      <c r="A43" s="92" t="s">
        <v>273</v>
      </c>
      <c r="B43" s="11"/>
      <c r="C43" s="23"/>
      <c r="D43" s="11"/>
      <c r="E43" s="11"/>
      <c r="F43" s="23"/>
      <c r="G43" s="23"/>
      <c r="H43" s="23"/>
      <c r="I43" s="30"/>
      <c r="J43" s="23"/>
      <c r="K43" s="23"/>
      <c r="Q43" s="10" t="s">
        <v>10</v>
      </c>
      <c r="R43" s="11"/>
      <c r="S43" s="11"/>
      <c r="T43" s="11"/>
      <c r="U43" s="11"/>
      <c r="V43" s="12"/>
      <c r="X43" s="245"/>
      <c r="Y43" s="245"/>
      <c r="Z43" s="245"/>
      <c r="AA43" s="245"/>
      <c r="AB43" s="245"/>
      <c r="AC43" s="245"/>
    </row>
    <row r="44" spans="1:29">
      <c r="A44" s="121"/>
      <c r="B44" s="23" t="s">
        <v>274</v>
      </c>
      <c r="C44" s="23"/>
      <c r="D44" s="11"/>
      <c r="E44" s="11"/>
      <c r="F44" s="115" t="s">
        <v>267</v>
      </c>
      <c r="G44" s="115" t="s">
        <v>268</v>
      </c>
      <c r="H44" s="115" t="s">
        <v>275</v>
      </c>
      <c r="I44" s="30"/>
      <c r="J44" s="23"/>
      <c r="K44" s="23"/>
      <c r="L44" s="205" t="s">
        <v>686</v>
      </c>
      <c r="M44" s="8"/>
      <c r="N44" s="9"/>
      <c r="Q44" s="10" t="s">
        <v>11</v>
      </c>
      <c r="R44" s="11">
        <v>4.1700000000000001E-2</v>
      </c>
      <c r="S44" s="11"/>
      <c r="T44" s="11"/>
      <c r="U44" s="11"/>
      <c r="V44" s="12"/>
      <c r="X44" s="245"/>
      <c r="Y44" s="245"/>
      <c r="Z44" s="245"/>
      <c r="AA44" s="245"/>
      <c r="AB44" s="245"/>
      <c r="AC44" s="245"/>
    </row>
    <row r="45" spans="1:29">
      <c r="A45" s="60" t="s">
        <v>42</v>
      </c>
      <c r="B45" s="11">
        <v>0</v>
      </c>
      <c r="C45" s="11">
        <v>0</v>
      </c>
      <c r="D45" s="11">
        <v>0.52600000000000002</v>
      </c>
      <c r="E45" s="23">
        <v>2.1030000000000002</v>
      </c>
      <c r="F45" s="23">
        <f>AVERAGE(B45:E45)</f>
        <v>0.65725000000000011</v>
      </c>
      <c r="G45" s="23">
        <f>STDEV(B45:E45)</f>
        <v>0.9952176897543572</v>
      </c>
      <c r="H45" s="11"/>
      <c r="I45" s="12"/>
      <c r="J45" s="11"/>
      <c r="L45" s="10"/>
      <c r="M45" s="11"/>
      <c r="N45" s="12"/>
      <c r="Q45" s="10" t="s">
        <v>12</v>
      </c>
      <c r="R45" s="11" t="s">
        <v>476</v>
      </c>
      <c r="S45" s="11"/>
      <c r="T45" s="11"/>
      <c r="U45" s="11"/>
      <c r="V45" s="12"/>
      <c r="X45" s="245"/>
      <c r="Y45" s="245"/>
      <c r="Z45" s="245"/>
      <c r="AA45" s="245"/>
      <c r="AB45" s="245"/>
      <c r="AC45" s="245"/>
    </row>
    <row r="46" spans="1:29">
      <c r="A46" s="60" t="s">
        <v>43</v>
      </c>
      <c r="B46" s="11">
        <v>58.497</v>
      </c>
      <c r="C46" s="11">
        <v>56.399000000000001</v>
      </c>
      <c r="D46" s="11">
        <v>64.125</v>
      </c>
      <c r="E46" s="23">
        <v>61.235999999999997</v>
      </c>
      <c r="F46" s="23">
        <f t="shared" ref="F46:F47" si="10">AVERAGE(B46:E46)</f>
        <v>60.064250000000001</v>
      </c>
      <c r="G46" s="23">
        <f t="shared" ref="G46:G47" si="11">STDEV(B46:E46)</f>
        <v>3.3542519657890932</v>
      </c>
      <c r="H46" s="56">
        <f>TTEST(B45:E45,B46:E46,2,2)</f>
        <v>4.3419189939627668E-8</v>
      </c>
      <c r="I46" s="12" t="s">
        <v>279</v>
      </c>
      <c r="J46" s="11"/>
      <c r="L46" s="247" t="s">
        <v>657</v>
      </c>
      <c r="M46" s="11"/>
      <c r="N46" s="12"/>
      <c r="Q46" s="10"/>
      <c r="R46" s="11"/>
      <c r="S46" s="11"/>
      <c r="T46" s="11"/>
      <c r="U46" s="11"/>
      <c r="V46" s="12"/>
      <c r="X46" s="245"/>
      <c r="Y46" s="245"/>
      <c r="Z46" s="245"/>
      <c r="AA46" s="245"/>
      <c r="AB46" s="245"/>
      <c r="AC46" s="245"/>
    </row>
    <row r="47" spans="1:29" ht="14" thickBot="1">
      <c r="A47" s="63" t="s">
        <v>44</v>
      </c>
      <c r="B47" s="17">
        <v>4.1310000000000002</v>
      </c>
      <c r="C47" s="17">
        <v>4.5810000000000004</v>
      </c>
      <c r="D47" s="17">
        <v>6.5410000000000004</v>
      </c>
      <c r="E47" s="74">
        <v>6.0209999999999999</v>
      </c>
      <c r="F47" s="74">
        <f t="shared" si="10"/>
        <v>5.3185000000000002</v>
      </c>
      <c r="G47" s="74">
        <f t="shared" si="11"/>
        <v>1.1463092950857552</v>
      </c>
      <c r="H47" s="64">
        <f>TTEST(B46:E46,B47:E47,2,2)</f>
        <v>7.6447765708530664E-8</v>
      </c>
      <c r="I47" s="19" t="s">
        <v>279</v>
      </c>
      <c r="J47" s="11"/>
      <c r="L47" s="176" t="s">
        <v>97</v>
      </c>
      <c r="M47" s="246" t="s">
        <v>656</v>
      </c>
      <c r="N47" s="12"/>
      <c r="Q47" s="10" t="s">
        <v>14</v>
      </c>
      <c r="R47" s="11"/>
      <c r="S47" s="11"/>
      <c r="T47" s="11"/>
      <c r="U47" s="11"/>
      <c r="V47" s="12"/>
      <c r="X47" s="245"/>
      <c r="Y47" s="245"/>
      <c r="Z47" s="245"/>
      <c r="AA47" s="245"/>
      <c r="AB47" s="245"/>
      <c r="AC47" s="245"/>
    </row>
    <row r="48" spans="1:29">
      <c r="J48" s="11"/>
      <c r="L48" s="44">
        <v>1</v>
      </c>
      <c r="M48" s="47">
        <v>0.68696820000000003</v>
      </c>
      <c r="N48" s="12"/>
      <c r="Q48" s="10"/>
      <c r="R48" s="11"/>
      <c r="S48" s="11"/>
      <c r="T48" s="11"/>
      <c r="U48" s="11"/>
      <c r="V48" s="12"/>
    </row>
    <row r="49" spans="1:28" ht="14" thickBot="1">
      <c r="J49" s="11"/>
      <c r="L49" s="44">
        <v>1.233792</v>
      </c>
      <c r="M49" s="47">
        <v>0.7100322</v>
      </c>
      <c r="N49" s="12"/>
      <c r="Q49" s="10"/>
      <c r="R49" s="11" t="s">
        <v>97</v>
      </c>
      <c r="S49" s="11" t="s">
        <v>9</v>
      </c>
      <c r="T49" s="11"/>
      <c r="U49" s="11"/>
      <c r="V49" s="12"/>
      <c r="X49" s="245"/>
    </row>
    <row r="50" spans="1:28">
      <c r="A50" s="145" t="s">
        <v>266</v>
      </c>
      <c r="B50" s="148" t="s">
        <v>272</v>
      </c>
      <c r="C50" s="146"/>
      <c r="D50" s="8"/>
      <c r="E50" s="8"/>
      <c r="F50" s="146"/>
      <c r="G50" s="146"/>
      <c r="H50" s="146"/>
      <c r="I50" s="147"/>
      <c r="J50" s="11"/>
      <c r="L50" s="44">
        <v>0.98751599999999995</v>
      </c>
      <c r="M50" s="47">
        <v>0.86240519999999998</v>
      </c>
      <c r="N50" s="12"/>
      <c r="Q50" s="10"/>
      <c r="R50" s="11">
        <v>1.35</v>
      </c>
      <c r="S50" s="11">
        <v>2.6160000000000001</v>
      </c>
      <c r="T50" s="11"/>
      <c r="U50" s="11"/>
      <c r="V50" s="12"/>
      <c r="X50" s="245"/>
    </row>
    <row r="51" spans="1:28" ht="14" thickBot="1">
      <c r="A51" s="92" t="s">
        <v>273</v>
      </c>
      <c r="B51" s="11"/>
      <c r="C51" s="23"/>
      <c r="D51" s="11"/>
      <c r="E51" s="11"/>
      <c r="F51" s="23"/>
      <c r="G51" s="23"/>
      <c r="H51" s="23"/>
      <c r="I51" s="30"/>
      <c r="J51" s="11"/>
      <c r="L51" s="44">
        <v>1.045812</v>
      </c>
      <c r="M51" s="47">
        <v>0.78990130000000003</v>
      </c>
      <c r="N51" s="12"/>
      <c r="Q51" s="10"/>
      <c r="R51" s="11">
        <v>4.4400000000000004</v>
      </c>
      <c r="S51" s="11">
        <v>1.6060000000000001</v>
      </c>
      <c r="T51" s="11"/>
      <c r="U51" s="11"/>
      <c r="V51" s="12"/>
      <c r="X51" s="245"/>
      <c r="Y51" s="245"/>
      <c r="Z51" s="245"/>
      <c r="AA51" s="245"/>
      <c r="AB51" s="245"/>
    </row>
    <row r="52" spans="1:28">
      <c r="A52" s="121"/>
      <c r="B52" s="211" t="s">
        <v>583</v>
      </c>
      <c r="C52" s="211" t="s">
        <v>87</v>
      </c>
      <c r="D52" s="211" t="s">
        <v>88</v>
      </c>
      <c r="E52" s="211" t="s">
        <v>602</v>
      </c>
      <c r="F52" s="115" t="s">
        <v>267</v>
      </c>
      <c r="G52" s="115" t="s">
        <v>268</v>
      </c>
      <c r="H52" s="115" t="s">
        <v>275</v>
      </c>
      <c r="I52" s="30"/>
      <c r="J52" s="11"/>
      <c r="L52" s="10"/>
      <c r="M52" s="11"/>
      <c r="N52" s="12"/>
      <c r="Q52" s="10"/>
      <c r="R52" s="11">
        <v>4.149</v>
      </c>
      <c r="S52" s="11">
        <v>1.44</v>
      </c>
      <c r="T52" s="11"/>
      <c r="U52" s="11"/>
      <c r="V52" s="12"/>
      <c r="X52" s="245"/>
      <c r="Y52" s="245"/>
      <c r="Z52" s="245"/>
      <c r="AA52" s="245"/>
      <c r="AB52" s="245"/>
    </row>
    <row r="53" spans="1:28" ht="14" thickBot="1">
      <c r="A53" s="121" t="s">
        <v>269</v>
      </c>
      <c r="B53" s="11">
        <v>45.533000000000001</v>
      </c>
      <c r="C53" s="11">
        <v>43.963000000000001</v>
      </c>
      <c r="D53" s="11">
        <v>36.216000000000001</v>
      </c>
      <c r="E53" s="11">
        <v>35.567</v>
      </c>
      <c r="F53" s="23">
        <f>AVERAGE(B53:E53)</f>
        <v>40.319750000000006</v>
      </c>
      <c r="G53" s="23">
        <f>STDEV(B53:E53)</f>
        <v>5.1601241183392252</v>
      </c>
      <c r="H53" s="11"/>
      <c r="I53" s="12"/>
      <c r="J53" s="11"/>
      <c r="L53" s="83" t="s">
        <v>52</v>
      </c>
      <c r="M53" s="64">
        <f>TTEST(L48:L51,M48:M51,2,2)</f>
        <v>4.7227869132643345E-3</v>
      </c>
      <c r="N53" s="12" t="s">
        <v>227</v>
      </c>
      <c r="Q53" s="10"/>
      <c r="R53" s="11">
        <v>3.782</v>
      </c>
      <c r="S53" s="11">
        <v>2.153</v>
      </c>
      <c r="T53" s="11"/>
      <c r="U53" s="11"/>
      <c r="V53" s="12"/>
      <c r="X53" s="245"/>
      <c r="Y53" s="245"/>
    </row>
    <row r="54" spans="1:28">
      <c r="A54" s="121" t="s">
        <v>270</v>
      </c>
      <c r="B54" s="11">
        <v>28.777999999999999</v>
      </c>
      <c r="C54" s="11">
        <v>30.146999999999998</v>
      </c>
      <c r="D54" s="11">
        <v>26.324999999999999</v>
      </c>
      <c r="E54" s="11">
        <v>21.364999999999998</v>
      </c>
      <c r="F54" s="23">
        <f t="shared" ref="F54:F56" si="12">AVERAGE(B54:E54)</f>
        <v>26.653749999999999</v>
      </c>
      <c r="G54" s="23">
        <f t="shared" ref="G54:G56" si="13">STDEV(B54:E54)</f>
        <v>3.8641164039575004</v>
      </c>
      <c r="H54" s="56">
        <f>TTEST(B53:E53,B54:E54,2,2)</f>
        <v>5.44112762481537E-3</v>
      </c>
      <c r="I54" s="12" t="s">
        <v>96</v>
      </c>
      <c r="J54" s="11"/>
      <c r="L54" s="10"/>
      <c r="M54" s="11"/>
      <c r="N54" s="12"/>
      <c r="Q54" s="10"/>
      <c r="R54" s="11">
        <v>4.3479999999999999</v>
      </c>
      <c r="S54" s="11">
        <v>1.835</v>
      </c>
      <c r="T54" s="11"/>
      <c r="U54" s="11"/>
      <c r="V54" s="12"/>
      <c r="X54" s="245"/>
      <c r="Y54" s="245"/>
    </row>
    <row r="55" spans="1:28">
      <c r="A55" s="121" t="s">
        <v>271</v>
      </c>
      <c r="B55" s="11">
        <v>28.302</v>
      </c>
      <c r="C55" s="11">
        <v>27.806999999999999</v>
      </c>
      <c r="D55" s="11">
        <v>30.56</v>
      </c>
      <c r="E55" s="11">
        <v>27.210999999999999</v>
      </c>
      <c r="F55" s="23">
        <f t="shared" si="12"/>
        <v>28.47</v>
      </c>
      <c r="G55" s="23">
        <f t="shared" si="13"/>
        <v>1.4629848484063896</v>
      </c>
      <c r="H55" s="56">
        <f>TTEST(B54:E54,B55:E55,2,2)</f>
        <v>0.41313584496444494</v>
      </c>
      <c r="I55" s="12" t="s">
        <v>396</v>
      </c>
      <c r="J55" s="11"/>
      <c r="L55" s="10"/>
      <c r="M55" s="11"/>
      <c r="N55" s="12"/>
      <c r="Q55" s="10"/>
      <c r="R55" s="11">
        <v>7.407</v>
      </c>
      <c r="S55" s="11">
        <v>1.333</v>
      </c>
      <c r="T55" s="11"/>
      <c r="U55" s="11"/>
      <c r="V55" s="12"/>
      <c r="X55" s="245"/>
      <c r="Y55" s="245"/>
    </row>
    <row r="56" spans="1:28">
      <c r="A56" s="121" t="s">
        <v>276</v>
      </c>
      <c r="B56" s="11">
        <v>50.222000000000001</v>
      </c>
      <c r="C56" s="11">
        <v>48.473999999999997</v>
      </c>
      <c r="D56" s="11">
        <v>41.646000000000001</v>
      </c>
      <c r="E56" s="11">
        <v>47.453000000000003</v>
      </c>
      <c r="F56" s="23">
        <f t="shared" si="12"/>
        <v>46.948749999999997</v>
      </c>
      <c r="G56" s="23">
        <f t="shared" si="13"/>
        <v>3.7154622301045301</v>
      </c>
      <c r="H56" s="56">
        <f>TTEST(B54:E54,B56:E56,2,2)</f>
        <v>2.7571697248847073E-4</v>
      </c>
      <c r="I56" s="12" t="s">
        <v>351</v>
      </c>
      <c r="J56" s="11"/>
      <c r="L56" s="10"/>
      <c r="M56" s="11"/>
      <c r="N56" s="12"/>
      <c r="Q56" s="10"/>
      <c r="R56" s="11">
        <v>5.5309999999999997</v>
      </c>
      <c r="S56" s="11">
        <v>2.5710000000000002</v>
      </c>
      <c r="T56" s="11"/>
      <c r="U56" s="11"/>
      <c r="V56" s="12"/>
      <c r="X56" s="245"/>
      <c r="Y56" s="245"/>
    </row>
    <row r="57" spans="1:28">
      <c r="A57" s="121"/>
      <c r="B57" s="11"/>
      <c r="C57" s="11"/>
      <c r="D57" s="11"/>
      <c r="E57" s="11"/>
      <c r="F57" s="23"/>
      <c r="G57" s="23"/>
      <c r="H57" s="11"/>
      <c r="I57" s="12"/>
      <c r="J57" s="11"/>
      <c r="L57" s="247" t="s">
        <v>658</v>
      </c>
      <c r="M57" s="11"/>
      <c r="N57" s="12"/>
      <c r="Q57" s="10"/>
      <c r="R57" s="11">
        <v>7.1710000000000003</v>
      </c>
      <c r="S57" s="11">
        <v>1.619</v>
      </c>
      <c r="T57" s="11"/>
      <c r="U57" s="11"/>
      <c r="V57" s="12"/>
      <c r="X57" s="245"/>
      <c r="Y57" s="245"/>
    </row>
    <row r="58" spans="1:28">
      <c r="A58" s="116" t="s">
        <v>277</v>
      </c>
      <c r="B58" s="115" t="s">
        <v>272</v>
      </c>
      <c r="C58" s="23"/>
      <c r="D58" s="11"/>
      <c r="E58" s="11"/>
      <c r="F58" s="23"/>
      <c r="G58" s="23"/>
      <c r="H58" s="23"/>
      <c r="I58" s="30"/>
      <c r="J58" s="11"/>
      <c r="L58" s="176" t="s">
        <v>97</v>
      </c>
      <c r="M58" s="246" t="s">
        <v>656</v>
      </c>
      <c r="N58" s="12"/>
      <c r="Q58" s="10" t="s">
        <v>10</v>
      </c>
      <c r="R58" s="11"/>
      <c r="S58" s="11"/>
      <c r="T58" s="11"/>
      <c r="U58" s="11"/>
      <c r="V58" s="12"/>
      <c r="X58" s="245"/>
      <c r="Y58" s="245"/>
    </row>
    <row r="59" spans="1:28" ht="14" thickBot="1">
      <c r="A59" s="92" t="s">
        <v>273</v>
      </c>
      <c r="B59" s="11"/>
      <c r="C59" s="23"/>
      <c r="D59" s="11"/>
      <c r="E59" s="11"/>
      <c r="F59" s="23"/>
      <c r="G59" s="23"/>
      <c r="H59" s="23"/>
      <c r="I59" s="30"/>
      <c r="J59" s="11"/>
      <c r="L59" s="44">
        <v>1</v>
      </c>
      <c r="M59" s="47">
        <v>0.70540230000000004</v>
      </c>
      <c r="N59" s="12"/>
      <c r="Q59" s="10" t="s">
        <v>11</v>
      </c>
      <c r="R59" s="11">
        <v>1.1999999999999999E-3</v>
      </c>
      <c r="S59" s="11"/>
      <c r="T59" s="11"/>
      <c r="U59" s="11"/>
      <c r="V59" s="12"/>
      <c r="X59" s="245"/>
      <c r="Y59" s="245"/>
    </row>
    <row r="60" spans="1:28" ht="14" thickBot="1">
      <c r="A60" s="121"/>
      <c r="B60" s="211" t="s">
        <v>583</v>
      </c>
      <c r="C60" s="211" t="s">
        <v>87</v>
      </c>
      <c r="D60" s="211" t="s">
        <v>88</v>
      </c>
      <c r="E60" s="211" t="s">
        <v>602</v>
      </c>
      <c r="F60" s="115" t="s">
        <v>267</v>
      </c>
      <c r="G60" s="115" t="s">
        <v>268</v>
      </c>
      <c r="H60" s="115" t="s">
        <v>275</v>
      </c>
      <c r="I60" s="30"/>
      <c r="J60" s="11"/>
      <c r="L60" s="44">
        <v>0.62327239999999995</v>
      </c>
      <c r="M60" s="47">
        <v>0.53802360000000005</v>
      </c>
      <c r="N60" s="12"/>
      <c r="Q60" s="14" t="s">
        <v>12</v>
      </c>
      <c r="R60" s="17" t="s">
        <v>227</v>
      </c>
      <c r="S60" s="17"/>
      <c r="T60" s="17"/>
      <c r="U60" s="17"/>
      <c r="V60" s="19"/>
      <c r="X60" s="245"/>
      <c r="Y60" s="245"/>
    </row>
    <row r="61" spans="1:28">
      <c r="A61" s="121" t="s">
        <v>269</v>
      </c>
      <c r="B61" s="23">
        <v>0</v>
      </c>
      <c r="C61" s="23">
        <v>0</v>
      </c>
      <c r="D61" s="23">
        <v>0</v>
      </c>
      <c r="E61" s="23">
        <v>0</v>
      </c>
      <c r="F61" s="23">
        <f>AVERAGE(B61:E61)</f>
        <v>0</v>
      </c>
      <c r="G61" s="23">
        <f>STDEV(B61:E61)</f>
        <v>0</v>
      </c>
      <c r="H61" s="11"/>
      <c r="I61" s="12"/>
      <c r="J61" s="11"/>
      <c r="L61" s="44">
        <v>0.98270930000000001</v>
      </c>
      <c r="M61" s="47">
        <v>0.65912769999999998</v>
      </c>
      <c r="N61" s="12"/>
      <c r="X61" s="245"/>
      <c r="Y61" s="245"/>
    </row>
    <row r="62" spans="1:28">
      <c r="A62" s="121" t="s">
        <v>270</v>
      </c>
      <c r="B62" s="11">
        <v>73.396000000000001</v>
      </c>
      <c r="C62" s="11">
        <v>71.301000000000002</v>
      </c>
      <c r="D62" s="11">
        <v>76.215000000000003</v>
      </c>
      <c r="E62" s="11">
        <v>70.215000000000003</v>
      </c>
      <c r="F62" s="23">
        <f t="shared" ref="F62:F64" si="14">AVERAGE(B62:E62)</f>
        <v>72.781750000000002</v>
      </c>
      <c r="G62" s="23">
        <f t="shared" ref="G62:G64" si="15">STDEV(B62:E62)</f>
        <v>2.6423054800684951</v>
      </c>
      <c r="H62" s="56">
        <f>TTEST(B61:E61,B62:E62,2,2)</f>
        <v>2.4023445978626025E-9</v>
      </c>
      <c r="I62" s="12" t="s">
        <v>279</v>
      </c>
      <c r="J62" s="11"/>
      <c r="L62" s="44">
        <v>1.1929670000000001</v>
      </c>
      <c r="M62" s="47">
        <v>0.43424699999999999</v>
      </c>
      <c r="N62" s="12"/>
      <c r="O62" s="11"/>
    </row>
    <row r="63" spans="1:28">
      <c r="A63" s="121" t="s">
        <v>571</v>
      </c>
      <c r="B63" s="11">
        <v>72.718000000000004</v>
      </c>
      <c r="C63" s="11">
        <v>77.551000000000002</v>
      </c>
      <c r="D63" s="11">
        <v>54.134999999999998</v>
      </c>
      <c r="E63" s="11">
        <v>58.161000000000001</v>
      </c>
      <c r="F63" s="23">
        <f t="shared" si="14"/>
        <v>65.641249999999999</v>
      </c>
      <c r="G63" s="23">
        <f t="shared" si="15"/>
        <v>11.258633202273462</v>
      </c>
      <c r="H63" s="56">
        <f>TTEST(B62:E62,B63:E63,2,2)</f>
        <v>0.26303205008756037</v>
      </c>
      <c r="I63" s="12" t="s">
        <v>396</v>
      </c>
      <c r="J63" s="11"/>
      <c r="L63" s="10"/>
      <c r="M63" s="11"/>
      <c r="N63" s="12"/>
    </row>
    <row r="64" spans="1:28" ht="14" thickBot="1">
      <c r="A64" s="121" t="s">
        <v>645</v>
      </c>
      <c r="B64" s="11">
        <v>1.333</v>
      </c>
      <c r="C64" s="11">
        <v>0.73499999999999999</v>
      </c>
      <c r="D64" s="11">
        <v>0.27100000000000002</v>
      </c>
      <c r="E64" s="11">
        <v>1.3</v>
      </c>
      <c r="F64" s="23">
        <f t="shared" si="14"/>
        <v>0.90975000000000006</v>
      </c>
      <c r="G64" s="23">
        <f t="shared" si="15"/>
        <v>0.50661449841077377</v>
      </c>
      <c r="H64" s="56">
        <f>TTEST(B62:E62,B64:E64,2,2)</f>
        <v>2.8860638608546708E-9</v>
      </c>
      <c r="I64" s="12" t="s">
        <v>351</v>
      </c>
      <c r="J64" s="11"/>
      <c r="L64" s="83" t="s">
        <v>52</v>
      </c>
      <c r="M64" s="64">
        <f>TTEST(L59:L62,M59:M62,2,2)</f>
        <v>3.393792482809193E-2</v>
      </c>
      <c r="N64" s="19" t="s">
        <v>476</v>
      </c>
    </row>
    <row r="65" spans="1:25">
      <c r="A65" s="10"/>
      <c r="B65" s="11"/>
      <c r="C65" s="11"/>
      <c r="D65" s="11"/>
      <c r="E65" s="11"/>
      <c r="F65" s="11"/>
      <c r="G65" s="11"/>
      <c r="H65" s="11"/>
      <c r="I65" s="12"/>
    </row>
    <row r="66" spans="1:25">
      <c r="A66" s="116" t="s">
        <v>278</v>
      </c>
      <c r="B66" s="115" t="s">
        <v>272</v>
      </c>
      <c r="C66" s="23"/>
      <c r="D66" s="11"/>
      <c r="E66" s="11"/>
      <c r="F66" s="23"/>
      <c r="G66" s="23"/>
      <c r="H66" s="23"/>
      <c r="I66" s="30"/>
    </row>
    <row r="67" spans="1:25" ht="14" thickBot="1">
      <c r="A67" s="92" t="s">
        <v>273</v>
      </c>
      <c r="B67" s="11"/>
      <c r="C67" s="23"/>
      <c r="D67" s="11"/>
      <c r="E67" s="11"/>
      <c r="F67" s="23"/>
      <c r="G67" s="23"/>
      <c r="H67" s="23"/>
      <c r="I67" s="30"/>
    </row>
    <row r="68" spans="1:25">
      <c r="A68" s="121"/>
      <c r="B68" s="211" t="s">
        <v>583</v>
      </c>
      <c r="C68" s="211" t="s">
        <v>87</v>
      </c>
      <c r="D68" s="211" t="s">
        <v>88</v>
      </c>
      <c r="E68" s="211" t="s">
        <v>602</v>
      </c>
      <c r="F68" s="115" t="s">
        <v>267</v>
      </c>
      <c r="G68" s="115" t="s">
        <v>268</v>
      </c>
      <c r="H68" s="115" t="s">
        <v>275</v>
      </c>
      <c r="I68" s="30"/>
    </row>
    <row r="69" spans="1:25">
      <c r="A69" s="121" t="s">
        <v>269</v>
      </c>
      <c r="B69" s="11">
        <v>3.7559999999999998</v>
      </c>
      <c r="C69" s="11">
        <v>2.4830000000000001</v>
      </c>
      <c r="D69" s="23">
        <v>0</v>
      </c>
      <c r="E69" s="23">
        <v>0</v>
      </c>
      <c r="F69" s="23">
        <f>AVERAGE(B69:E69)</f>
        <v>1.55975</v>
      </c>
      <c r="G69" s="23">
        <f>STDEV(B69:E69)</f>
        <v>1.8745261401218174</v>
      </c>
      <c r="H69" s="11"/>
      <c r="I69" s="12"/>
    </row>
    <row r="70" spans="1:25">
      <c r="A70" s="121" t="s">
        <v>270</v>
      </c>
      <c r="B70" s="11">
        <v>68.477999999999994</v>
      </c>
      <c r="C70" s="11">
        <v>65.138999999999996</v>
      </c>
      <c r="D70" s="11">
        <v>76.215000000000003</v>
      </c>
      <c r="E70" s="11">
        <v>70.215000000000003</v>
      </c>
      <c r="F70" s="23">
        <f t="shared" ref="F70:F72" si="16">AVERAGE(B70:E70)</f>
        <v>70.011750000000006</v>
      </c>
      <c r="G70" s="23">
        <f t="shared" ref="G70:G72" si="17">STDEV(B70:E70)</f>
        <v>4.6410380573746686</v>
      </c>
      <c r="H70" s="56">
        <f>TTEST(B69:E69,B70:E70,2,2)</f>
        <v>1.5786392908691307E-7</v>
      </c>
      <c r="I70" s="12" t="s">
        <v>279</v>
      </c>
    </row>
    <row r="71" spans="1:25">
      <c r="A71" s="121" t="s">
        <v>271</v>
      </c>
      <c r="B71" s="11">
        <v>76.227999999999994</v>
      </c>
      <c r="C71" s="11">
        <v>78.555999999999997</v>
      </c>
      <c r="D71" s="11">
        <v>57.511000000000003</v>
      </c>
      <c r="E71" s="11">
        <v>57.692</v>
      </c>
      <c r="F71" s="23">
        <f t="shared" si="16"/>
        <v>67.496749999999992</v>
      </c>
      <c r="G71" s="23">
        <f t="shared" si="17"/>
        <v>11.465746999214669</v>
      </c>
      <c r="H71" s="56">
        <f>TTEST(B70:E70,B71:E71,2,2)</f>
        <v>0.69837428140882407</v>
      </c>
      <c r="I71" s="12" t="s">
        <v>396</v>
      </c>
    </row>
    <row r="72" spans="1:25" ht="14" thickBot="1">
      <c r="A72" s="122" t="s">
        <v>276</v>
      </c>
      <c r="B72" s="17">
        <v>6.6280000000000001</v>
      </c>
      <c r="C72" s="17">
        <v>5.01</v>
      </c>
      <c r="D72" s="17">
        <v>0.622</v>
      </c>
      <c r="E72" s="17">
        <v>1.0509999999999999</v>
      </c>
      <c r="F72" s="74">
        <f t="shared" si="16"/>
        <v>3.32775</v>
      </c>
      <c r="G72" s="74">
        <f t="shared" si="17"/>
        <v>2.9567036121329444</v>
      </c>
      <c r="H72" s="64">
        <f>TTEST(B70:E70,B72:E72,2,2)</f>
        <v>3.2428844930580069E-7</v>
      </c>
      <c r="I72" s="19" t="s">
        <v>351</v>
      </c>
      <c r="X72" s="245"/>
      <c r="Y72" s="245"/>
    </row>
    <row r="73" spans="1:25">
      <c r="X73" s="245"/>
      <c r="Y73" s="245"/>
    </row>
    <row r="74" spans="1:25">
      <c r="X74" s="245"/>
      <c r="Y74" s="245"/>
    </row>
    <row r="75" spans="1:25">
      <c r="X75" s="245"/>
      <c r="Y75" s="245"/>
    </row>
    <row r="100" spans="7:28">
      <c r="X100" s="245"/>
      <c r="Y100" s="245"/>
      <c r="Z100" s="245"/>
      <c r="AA100" s="245"/>
      <c r="AB100" s="245"/>
    </row>
    <row r="102" spans="7:28">
      <c r="R102" s="56"/>
      <c r="T102" s="245"/>
    </row>
    <row r="103" spans="7:28">
      <c r="T103" s="245"/>
    </row>
    <row r="104" spans="7:28">
      <c r="T104" s="245"/>
    </row>
    <row r="105" spans="7:28">
      <c r="T105" s="245"/>
    </row>
    <row r="106" spans="7:28">
      <c r="T106" s="245"/>
    </row>
    <row r="107" spans="7:28">
      <c r="T107" s="245"/>
    </row>
    <row r="108" spans="7:28">
      <c r="T108" s="245"/>
    </row>
    <row r="109" spans="7:28">
      <c r="G109" s="245"/>
      <c r="H109" s="245"/>
      <c r="I109" s="245"/>
      <c r="J109" s="245"/>
      <c r="K109" s="245"/>
      <c r="T109" s="245"/>
    </row>
    <row r="110" spans="7:28">
      <c r="T110" s="245"/>
    </row>
    <row r="111" spans="7:28">
      <c r="G111" s="245"/>
    </row>
    <row r="112" spans="7:28">
      <c r="G112" s="245"/>
    </row>
    <row r="113" spans="7:7">
      <c r="G113" s="245"/>
    </row>
    <row r="114" spans="7:7">
      <c r="G114" s="245"/>
    </row>
    <row r="115" spans="7:7">
      <c r="G115" s="245"/>
    </row>
    <row r="116" spans="7:7">
      <c r="G116" s="245"/>
    </row>
    <row r="117" spans="7:7">
      <c r="G117" s="245"/>
    </row>
    <row r="118" spans="7:7">
      <c r="G118" s="245"/>
    </row>
    <row r="119" spans="7:7">
      <c r="G119" s="245"/>
    </row>
  </sheetData>
  <phoneticPr fontId="1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Fig1c,d</vt:lpstr>
      <vt:lpstr>Fig1e,f,h</vt:lpstr>
      <vt:lpstr>Fig.2</vt:lpstr>
      <vt:lpstr>Fig.3</vt:lpstr>
      <vt:lpstr>Fig. 4</vt:lpstr>
      <vt:lpstr>Fig. 5</vt:lpstr>
      <vt:lpstr>Fig. 6</vt:lpstr>
      <vt:lpstr>Fig. 7</vt:lpstr>
      <vt:lpstr>Fig.8</vt:lpstr>
      <vt:lpstr>Fig.S1</vt:lpstr>
      <vt:lpstr>Fig. S2</vt:lpstr>
      <vt:lpstr>Fig.S3</vt:lpstr>
      <vt:lpstr>Fig. S4</vt:lpstr>
      <vt:lpstr>Fig. S5</vt:lpstr>
      <vt:lpstr>Fig. S6</vt:lpstr>
      <vt:lpstr>Fig. S7</vt:lpstr>
      <vt:lpstr>Fig.S8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</dc:creator>
  <cp:lastModifiedBy>Niko</cp:lastModifiedBy>
  <cp:lastPrinted>2014-08-31T15:23:44Z</cp:lastPrinted>
  <dcterms:created xsi:type="dcterms:W3CDTF">2014-08-29T14:50:06Z</dcterms:created>
  <dcterms:modified xsi:type="dcterms:W3CDTF">2015-07-07T15:33:11Z</dcterms:modified>
</cp:coreProperties>
</file>