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1020564\Nextcloud\Austausch Clemens\CATO Paper #3 (submitted)\Review\"/>
    </mc:Choice>
  </mc:AlternateContent>
  <bookViews>
    <workbookView xWindow="0" yWindow="0" windowWidth="24735" windowHeight="1113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8" i="1" l="1"/>
  <c r="J67" i="1"/>
  <c r="I68" i="1"/>
  <c r="I67" i="1"/>
  <c r="E67" i="1"/>
  <c r="I71" i="1"/>
  <c r="H71" i="1"/>
  <c r="G71" i="1"/>
  <c r="J71" i="1" s="1"/>
  <c r="D71" i="1"/>
  <c r="B67" i="1" l="1"/>
  <c r="D42" i="1" s="1"/>
  <c r="D41" i="1"/>
  <c r="D44" i="1"/>
  <c r="D45" i="1"/>
  <c r="D48" i="1"/>
  <c r="D49" i="1"/>
  <c r="D51" i="1"/>
  <c r="D52" i="1"/>
  <c r="D55" i="1"/>
  <c r="D56" i="1"/>
  <c r="D59" i="1"/>
  <c r="D60" i="1"/>
  <c r="D63" i="1"/>
  <c r="D40" i="1"/>
  <c r="E68" i="1"/>
  <c r="B68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G58" i="1" l="1"/>
  <c r="G50" i="1"/>
  <c r="G43" i="1"/>
  <c r="D62" i="1"/>
  <c r="D58" i="1"/>
  <c r="J58" i="1" s="1"/>
  <c r="D54" i="1"/>
  <c r="D50" i="1"/>
  <c r="D47" i="1"/>
  <c r="D43" i="1"/>
  <c r="G40" i="1"/>
  <c r="J40" i="1" s="1"/>
  <c r="G60" i="1"/>
  <c r="J60" i="1" s="1"/>
  <c r="G56" i="1"/>
  <c r="J56" i="1" s="1"/>
  <c r="G52" i="1"/>
  <c r="J52" i="1" s="1"/>
  <c r="G49" i="1"/>
  <c r="J49" i="1" s="1"/>
  <c r="G45" i="1"/>
  <c r="J45" i="1" s="1"/>
  <c r="G41" i="1"/>
  <c r="J41" i="1" s="1"/>
  <c r="G62" i="1"/>
  <c r="G54" i="1"/>
  <c r="J54" i="1" s="1"/>
  <c r="G47" i="1"/>
  <c r="G61" i="1"/>
  <c r="G57" i="1"/>
  <c r="G53" i="1"/>
  <c r="G46" i="1"/>
  <c r="J46" i="1" s="1"/>
  <c r="G42" i="1"/>
  <c r="J42" i="1" s="1"/>
  <c r="D61" i="1"/>
  <c r="D57" i="1"/>
  <c r="D53" i="1"/>
  <c r="D46" i="1"/>
  <c r="G63" i="1"/>
  <c r="J63" i="1" s="1"/>
  <c r="G59" i="1"/>
  <c r="J59" i="1" s="1"/>
  <c r="G55" i="1"/>
  <c r="J55" i="1" s="1"/>
  <c r="G51" i="1"/>
  <c r="G48" i="1"/>
  <c r="J48" i="1" s="1"/>
  <c r="G44" i="1"/>
  <c r="J44" i="1" s="1"/>
  <c r="J51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4" i="1"/>
  <c r="J61" i="1" l="1"/>
  <c r="J47" i="1"/>
  <c r="J62" i="1"/>
  <c r="J53" i="1"/>
  <c r="J50" i="1"/>
  <c r="J57" i="1"/>
  <c r="J43" i="1"/>
</calcChain>
</file>

<file path=xl/sharedStrings.xml><?xml version="1.0" encoding="utf-8"?>
<sst xmlns="http://schemas.openxmlformats.org/spreadsheetml/2006/main" count="78" uniqueCount="43">
  <si>
    <t>RBM (weighted abs. dose)</t>
  </si>
  <si>
    <t>Stomach</t>
  </si>
  <si>
    <t>S.Intestine</t>
  </si>
  <si>
    <t>Adrenals</t>
  </si>
  <si>
    <t>Bladder</t>
  </si>
  <si>
    <t>Brain</t>
  </si>
  <si>
    <t xml:space="preserve"> -</t>
  </si>
  <si>
    <t>Extrathoracic</t>
  </si>
  <si>
    <t>Colon</t>
  </si>
  <si>
    <t>Kidneys</t>
  </si>
  <si>
    <t>Liver</t>
  </si>
  <si>
    <t>Lymph</t>
  </si>
  <si>
    <t>Lungs</t>
  </si>
  <si>
    <t>Muscles</t>
  </si>
  <si>
    <t>Oesophagus</t>
  </si>
  <si>
    <t>Oral Mucosa</t>
  </si>
  <si>
    <t>Pancreas</t>
  </si>
  <si>
    <t>Salivary glands</t>
  </si>
  <si>
    <t>Skin</t>
  </si>
  <si>
    <t>Spleen</t>
  </si>
  <si>
    <t>Thymus</t>
  </si>
  <si>
    <t>Thyroid</t>
  </si>
  <si>
    <t>Testes</t>
  </si>
  <si>
    <t>Endosteum (weighted abs. dose)</t>
  </si>
  <si>
    <t>Average organ dose</t>
  </si>
  <si>
    <t>Display glass (in mobile phone)</t>
  </si>
  <si>
    <t>Breast *</t>
  </si>
  <si>
    <t>Gall Bladder *</t>
  </si>
  <si>
    <t>Heart *</t>
  </si>
  <si>
    <t>Prostate *</t>
  </si>
  <si>
    <t>Organ * = not measured in experiment</t>
  </si>
  <si>
    <t>Simulation; absorbed dose (mGy)</t>
  </si>
  <si>
    <t>Experiment (TL dosemeters); absorbed dose (mGy)</t>
  </si>
  <si>
    <t>Err (mGy)</t>
  </si>
  <si>
    <t>Dose conversion factor: Simulation Organ_dose/ Display_glass_dose</t>
  </si>
  <si>
    <t>Normed Exp.</t>
  </si>
  <si>
    <t>Mean</t>
  </si>
  <si>
    <t>SD</t>
  </si>
  <si>
    <t>Normed Sim.</t>
  </si>
  <si>
    <t>R(Sim/Exp)</t>
  </si>
  <si>
    <t>R(N.sim/N.exp)</t>
  </si>
  <si>
    <t>Raw data:</t>
  </si>
  <si>
    <t>Not measured organs excluded;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</si>
</sst>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165" fontId="0" fillId="0" borderId="1" xfId="0" applyNumberFormat="1" applyBorder="1"/>
    <xf numFmtId="11" fontId="0" fillId="0" borderId="0" xfId="0" applyNumberFormat="1"/>
    <xf numFmtId="0" fontId="0" fillId="0" borderId="1" xfId="0" applyFill="1" applyBorder="1" applyAlignment="1">
      <alignment wrapText="1"/>
    </xf>
    <xf numFmtId="2" fontId="0" fillId="0" borderId="1" xfId="0" applyNumberFormat="1" applyBorder="1"/>
    <xf numFmtId="0" fontId="0" fillId="2" borderId="1" xfId="0" applyFill="1" applyBorder="1"/>
    <xf numFmtId="165" fontId="0" fillId="2" borderId="1" xfId="0" applyNumberFormat="1" applyFill="1" applyBorder="1"/>
    <xf numFmtId="0" fontId="1" fillId="0" borderId="0" xfId="0" applyFont="1"/>
    <xf numFmtId="165" fontId="0" fillId="2" borderId="4" xfId="0" applyNumberFormat="1" applyFill="1" applyBorder="1" applyAlignment="1">
      <alignment horizontal="center"/>
    </xf>
    <xf numFmtId="165" fontId="0" fillId="2" borderId="8" xfId="0" applyNumberForma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5" fontId="0" fillId="2" borderId="6" xfId="0" applyNumberFormat="1" applyFill="1" applyBorder="1" applyAlignment="1">
      <alignment horizontal="center"/>
    </xf>
    <xf numFmtId="165" fontId="0" fillId="2" borderId="9" xfId="0" applyNumberForma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tabSelected="1" zoomScale="70" zoomScaleNormal="70" workbookViewId="0"/>
  </sheetViews>
  <sheetFormatPr baseColWidth="10" defaultRowHeight="15" x14ac:dyDescent="0.25"/>
  <cols>
    <col min="1" max="1" width="35.28515625" customWidth="1"/>
    <col min="2" max="5" width="16.42578125" customWidth="1"/>
    <col min="6" max="6" width="15" customWidth="1"/>
  </cols>
  <sheetData>
    <row r="1" spans="1:10" x14ac:dyDescent="0.25">
      <c r="A1" s="10" t="s">
        <v>41</v>
      </c>
    </row>
    <row r="3" spans="1:10" ht="105" x14ac:dyDescent="0.25">
      <c r="A3" s="1"/>
      <c r="B3" s="2" t="s">
        <v>32</v>
      </c>
      <c r="C3" s="2" t="s">
        <v>33</v>
      </c>
      <c r="D3" s="2" t="s">
        <v>31</v>
      </c>
      <c r="E3" s="2" t="s">
        <v>33</v>
      </c>
      <c r="F3" s="2" t="s">
        <v>34</v>
      </c>
    </row>
    <row r="4" spans="1:10" x14ac:dyDescent="0.25">
      <c r="A4" s="1" t="s">
        <v>0</v>
      </c>
      <c r="B4" s="4">
        <v>233.44535999999999</v>
      </c>
      <c r="C4" s="4">
        <v>51.357979999999998</v>
      </c>
      <c r="D4" s="4">
        <v>210.62242000000001</v>
      </c>
      <c r="E4" s="4">
        <v>42.181699999999999</v>
      </c>
      <c r="F4" s="3">
        <f>D4/$D$32</f>
        <v>0.13960987330201577</v>
      </c>
    </row>
    <row r="5" spans="1:10" x14ac:dyDescent="0.25">
      <c r="A5" s="1" t="s">
        <v>1</v>
      </c>
      <c r="B5" s="4">
        <v>129.04367999999999</v>
      </c>
      <c r="C5" s="4">
        <v>28.389610000000001</v>
      </c>
      <c r="D5" s="4">
        <v>321.66818000000001</v>
      </c>
      <c r="E5" s="4">
        <v>64.476169999999996</v>
      </c>
      <c r="F5" s="3">
        <f t="shared" ref="F5:F32" si="0">D5/$D$32</f>
        <v>0.21321592380853852</v>
      </c>
    </row>
    <row r="6" spans="1:10" x14ac:dyDescent="0.25">
      <c r="A6" s="1" t="s">
        <v>2</v>
      </c>
      <c r="B6" s="4">
        <v>211.6216</v>
      </c>
      <c r="C6" s="4">
        <v>46.556750000000001</v>
      </c>
      <c r="D6" s="4">
        <v>460.73178999999999</v>
      </c>
      <c r="E6" s="4">
        <v>92.282740000000004</v>
      </c>
      <c r="F6" s="3">
        <f t="shared" si="0"/>
        <v>0.3053934468520062</v>
      </c>
    </row>
    <row r="7" spans="1:10" x14ac:dyDescent="0.25">
      <c r="A7" s="1" t="s">
        <v>3</v>
      </c>
      <c r="B7" s="4">
        <v>114.17635</v>
      </c>
      <c r="C7" s="4">
        <v>25.1188</v>
      </c>
      <c r="D7" s="4">
        <v>121.29001</v>
      </c>
      <c r="E7" s="4">
        <v>24.475349999999999</v>
      </c>
      <c r="F7" s="3">
        <f t="shared" si="0"/>
        <v>8.0396393360688878E-2</v>
      </c>
    </row>
    <row r="8" spans="1:10" x14ac:dyDescent="0.25">
      <c r="A8" s="1" t="s">
        <v>4</v>
      </c>
      <c r="B8" s="4">
        <v>641.39733000000001</v>
      </c>
      <c r="C8" s="4">
        <v>141.10740999999999</v>
      </c>
      <c r="D8" s="4">
        <v>562.00451999999996</v>
      </c>
      <c r="E8" s="4">
        <v>112.64266000000001</v>
      </c>
      <c r="F8" s="3">
        <f t="shared" si="0"/>
        <v>0.37252150000156764</v>
      </c>
    </row>
    <row r="9" spans="1:10" x14ac:dyDescent="0.25">
      <c r="A9" s="1" t="s">
        <v>5</v>
      </c>
      <c r="B9" s="4">
        <v>44.898499999999999</v>
      </c>
      <c r="C9" s="4">
        <v>9.8776700000000002</v>
      </c>
      <c r="D9" s="4">
        <v>72.925510000000003</v>
      </c>
      <c r="E9" s="4">
        <v>14.624549999999999</v>
      </c>
      <c r="F9" s="3">
        <f t="shared" si="0"/>
        <v>4.833825958122067E-2</v>
      </c>
      <c r="J9" s="5"/>
    </row>
    <row r="10" spans="1:10" x14ac:dyDescent="0.25">
      <c r="A10" s="1" t="s">
        <v>26</v>
      </c>
      <c r="B10" s="17" t="s">
        <v>6</v>
      </c>
      <c r="C10" s="18"/>
      <c r="D10" s="4">
        <v>506.53510999999997</v>
      </c>
      <c r="E10" s="4">
        <v>101.75684</v>
      </c>
      <c r="F10" s="3">
        <f t="shared" si="0"/>
        <v>0.33575391703372609</v>
      </c>
    </row>
    <row r="11" spans="1:10" x14ac:dyDescent="0.25">
      <c r="A11" s="1" t="s">
        <v>7</v>
      </c>
      <c r="B11" s="4">
        <v>86.450789999999998</v>
      </c>
      <c r="C11" s="4">
        <v>19.019169999999999</v>
      </c>
      <c r="D11" s="4">
        <v>223.94804999999999</v>
      </c>
      <c r="E11" s="4">
        <v>44.995710000000003</v>
      </c>
      <c r="F11" s="3">
        <f t="shared" si="0"/>
        <v>0.14844269136558913</v>
      </c>
    </row>
    <row r="12" spans="1:10" x14ac:dyDescent="0.25">
      <c r="A12" s="1" t="s">
        <v>27</v>
      </c>
      <c r="B12" s="17" t="s">
        <v>6</v>
      </c>
      <c r="C12" s="18"/>
      <c r="D12" s="4">
        <v>274.59062999999998</v>
      </c>
      <c r="E12" s="4">
        <v>55.198700000000002</v>
      </c>
      <c r="F12" s="3">
        <f t="shared" si="0"/>
        <v>0.18201083751777558</v>
      </c>
    </row>
    <row r="13" spans="1:10" x14ac:dyDescent="0.25">
      <c r="A13" s="1" t="s">
        <v>8</v>
      </c>
      <c r="B13" s="4">
        <v>357.98352</v>
      </c>
      <c r="C13" s="4">
        <v>78.756370000000004</v>
      </c>
      <c r="D13" s="4">
        <v>450.38859000000002</v>
      </c>
      <c r="E13" s="4">
        <v>90.21508</v>
      </c>
      <c r="F13" s="3">
        <f t="shared" si="0"/>
        <v>0.29853751555306185</v>
      </c>
    </row>
    <row r="14" spans="1:10" x14ac:dyDescent="0.25">
      <c r="A14" s="1" t="s">
        <v>28</v>
      </c>
      <c r="B14" s="17" t="s">
        <v>6</v>
      </c>
      <c r="C14" s="18"/>
      <c r="D14" s="4">
        <v>138.85123999999999</v>
      </c>
      <c r="E14" s="4">
        <v>27.839590000000001</v>
      </c>
      <c r="F14" s="3">
        <f t="shared" si="0"/>
        <v>9.2036754796701037E-2</v>
      </c>
    </row>
    <row r="15" spans="1:10" x14ac:dyDescent="0.25">
      <c r="A15" s="1" t="s">
        <v>9</v>
      </c>
      <c r="B15" s="4">
        <v>123.47221999999999</v>
      </c>
      <c r="C15" s="4">
        <v>27.163889999999999</v>
      </c>
      <c r="D15" s="4">
        <v>156.66127</v>
      </c>
      <c r="E15" s="4">
        <v>31.42399</v>
      </c>
      <c r="F15" s="3">
        <f t="shared" si="0"/>
        <v>0.103842031897805</v>
      </c>
    </row>
    <row r="16" spans="1:10" x14ac:dyDescent="0.25">
      <c r="A16" s="1" t="s">
        <v>10</v>
      </c>
      <c r="B16" s="4">
        <v>107.66105</v>
      </c>
      <c r="C16" s="4">
        <v>23.68543</v>
      </c>
      <c r="D16" s="4">
        <v>220.88329999999999</v>
      </c>
      <c r="E16" s="4">
        <v>44.2517</v>
      </c>
      <c r="F16" s="3">
        <f t="shared" si="0"/>
        <v>0.14641123925710822</v>
      </c>
    </row>
    <row r="17" spans="1:6" x14ac:dyDescent="0.25">
      <c r="A17" s="1" t="s">
        <v>11</v>
      </c>
      <c r="B17" s="4">
        <v>79.161900000000003</v>
      </c>
      <c r="C17" s="4">
        <v>17.415620000000001</v>
      </c>
      <c r="D17" s="4">
        <v>368.91723999999999</v>
      </c>
      <c r="E17" s="4">
        <v>73.89864</v>
      </c>
      <c r="F17" s="3">
        <f t="shared" si="0"/>
        <v>0.24453469452743606</v>
      </c>
    </row>
    <row r="18" spans="1:6" x14ac:dyDescent="0.25">
      <c r="A18" s="1" t="s">
        <v>12</v>
      </c>
      <c r="B18" s="4">
        <v>104.42836</v>
      </c>
      <c r="C18" s="4">
        <v>22.974240000000002</v>
      </c>
      <c r="D18" s="4">
        <v>113.52462</v>
      </c>
      <c r="E18" s="4">
        <v>22.745629999999998</v>
      </c>
      <c r="F18" s="3">
        <f t="shared" si="0"/>
        <v>7.524914876041916E-2</v>
      </c>
    </row>
    <row r="19" spans="1:6" x14ac:dyDescent="0.25">
      <c r="A19" s="1" t="s">
        <v>13</v>
      </c>
      <c r="B19" s="4">
        <v>230.40965</v>
      </c>
      <c r="C19" s="4">
        <v>50.69012</v>
      </c>
      <c r="D19" s="4">
        <v>341.80988000000002</v>
      </c>
      <c r="E19" s="4">
        <v>68.449560000000005</v>
      </c>
      <c r="F19" s="3">
        <f t="shared" si="0"/>
        <v>0.22656673510909814</v>
      </c>
    </row>
    <row r="20" spans="1:6" x14ac:dyDescent="0.25">
      <c r="A20" s="1" t="s">
        <v>14</v>
      </c>
      <c r="B20" s="4">
        <v>66.589399999999998</v>
      </c>
      <c r="C20" s="4">
        <v>14.64967</v>
      </c>
      <c r="D20" s="4">
        <v>84.182360000000003</v>
      </c>
      <c r="E20" s="4">
        <v>17.0215</v>
      </c>
      <c r="F20" s="3">
        <f t="shared" si="0"/>
        <v>5.5799798586801348E-2</v>
      </c>
    </row>
    <row r="21" spans="1:6" x14ac:dyDescent="0.25">
      <c r="A21" s="1" t="s">
        <v>15</v>
      </c>
      <c r="B21" s="4">
        <v>86.165469999999999</v>
      </c>
      <c r="C21" s="4">
        <v>18.956399999999999</v>
      </c>
      <c r="D21" s="4">
        <v>301.82594999999998</v>
      </c>
      <c r="E21" s="4">
        <v>60.59451</v>
      </c>
      <c r="F21" s="3">
        <f t="shared" si="0"/>
        <v>0.20006361449441393</v>
      </c>
    </row>
    <row r="22" spans="1:6" x14ac:dyDescent="0.25">
      <c r="A22" s="1" t="s">
        <v>16</v>
      </c>
      <c r="B22" s="4">
        <v>137.48477</v>
      </c>
      <c r="C22" s="4">
        <v>30.246649999999999</v>
      </c>
      <c r="D22" s="4">
        <v>269.23597999999998</v>
      </c>
      <c r="E22" s="4">
        <v>54.007989999999999</v>
      </c>
      <c r="F22" s="3">
        <f t="shared" si="0"/>
        <v>0.17846153821679595</v>
      </c>
    </row>
    <row r="23" spans="1:6" x14ac:dyDescent="0.25">
      <c r="A23" s="1" t="s">
        <v>17</v>
      </c>
      <c r="B23" s="4">
        <v>86.48545</v>
      </c>
      <c r="C23" s="4">
        <v>19.026800000000001</v>
      </c>
      <c r="D23" s="4">
        <v>116.64179</v>
      </c>
      <c r="E23" s="4">
        <v>23.463509999999999</v>
      </c>
      <c r="F23" s="3">
        <f t="shared" si="0"/>
        <v>7.7315347167791204E-2</v>
      </c>
    </row>
    <row r="24" spans="1:6" x14ac:dyDescent="0.25">
      <c r="A24" s="1" t="s">
        <v>18</v>
      </c>
      <c r="B24" s="4">
        <v>449.14920999999998</v>
      </c>
      <c r="C24" s="4">
        <v>98.812830000000005</v>
      </c>
      <c r="D24" s="4">
        <v>440.26931999999999</v>
      </c>
      <c r="E24" s="4">
        <v>88.16704</v>
      </c>
      <c r="F24" s="3">
        <f t="shared" si="0"/>
        <v>0.29183001498114319</v>
      </c>
    </row>
    <row r="25" spans="1:6" x14ac:dyDescent="0.25">
      <c r="A25" s="1" t="s">
        <v>19</v>
      </c>
      <c r="B25" s="4">
        <v>122.13759</v>
      </c>
      <c r="C25" s="4">
        <v>26.870270000000001</v>
      </c>
      <c r="D25" s="4">
        <v>139.17912999999999</v>
      </c>
      <c r="E25" s="4">
        <v>27.960529999999999</v>
      </c>
      <c r="F25" s="3">
        <f t="shared" si="0"/>
        <v>9.2254094818513516E-2</v>
      </c>
    </row>
    <row r="26" spans="1:6" x14ac:dyDescent="0.25">
      <c r="A26" s="1" t="s">
        <v>20</v>
      </c>
      <c r="B26" s="4">
        <v>62.21264</v>
      </c>
      <c r="C26" s="4">
        <v>13.686780000000001</v>
      </c>
      <c r="D26" s="4">
        <v>83.281329999999997</v>
      </c>
      <c r="E26" s="4">
        <v>17.04853</v>
      </c>
      <c r="F26" s="3">
        <f t="shared" si="0"/>
        <v>5.5202555975395987E-2</v>
      </c>
    </row>
    <row r="27" spans="1:6" x14ac:dyDescent="0.25">
      <c r="A27" s="1" t="s">
        <v>21</v>
      </c>
      <c r="B27" s="4">
        <v>62.906190000000002</v>
      </c>
      <c r="C27" s="4">
        <v>13.839359999999999</v>
      </c>
      <c r="D27" s="4">
        <v>65.820779999999999</v>
      </c>
      <c r="E27" s="4">
        <v>13.486610000000001</v>
      </c>
      <c r="F27" s="3">
        <f t="shared" si="0"/>
        <v>4.3628929704823696E-2</v>
      </c>
    </row>
    <row r="28" spans="1:6" x14ac:dyDescent="0.25">
      <c r="A28" s="1" t="s">
        <v>29</v>
      </c>
      <c r="B28" s="17" t="s">
        <v>6</v>
      </c>
      <c r="C28" s="18"/>
      <c r="D28" s="4">
        <v>654.00923</v>
      </c>
      <c r="E28" s="4">
        <v>131.47585000000001</v>
      </c>
      <c r="F28" s="3">
        <f t="shared" si="0"/>
        <v>0.43350629880071118</v>
      </c>
    </row>
    <row r="29" spans="1:6" x14ac:dyDescent="0.25">
      <c r="A29" s="1" t="s">
        <v>22</v>
      </c>
      <c r="B29" s="4">
        <v>1660.6085</v>
      </c>
      <c r="C29" s="4">
        <v>365.33386999999999</v>
      </c>
      <c r="D29" s="4">
        <v>1606.1372100000001</v>
      </c>
      <c r="E29" s="4">
        <v>321.95339999999999</v>
      </c>
      <c r="F29" s="3">
        <f t="shared" si="0"/>
        <v>1.0646189156584236</v>
      </c>
    </row>
    <row r="30" spans="1:6" x14ac:dyDescent="0.25">
      <c r="A30" s="1" t="s">
        <v>23</v>
      </c>
      <c r="B30" s="4">
        <v>201.37994</v>
      </c>
      <c r="C30" s="4">
        <v>44.30359</v>
      </c>
      <c r="D30" s="4">
        <v>344.85935000000001</v>
      </c>
      <c r="E30" s="4">
        <v>69.061509999999998</v>
      </c>
      <c r="F30" s="3">
        <f t="shared" si="0"/>
        <v>0.22858805895647533</v>
      </c>
    </row>
    <row r="31" spans="1:6" x14ac:dyDescent="0.25">
      <c r="A31" s="1" t="s">
        <v>24</v>
      </c>
      <c r="B31" s="4">
        <v>234.75085000000001</v>
      </c>
      <c r="C31" s="4">
        <v>51.645189999999999</v>
      </c>
      <c r="D31" s="4">
        <v>320.39981</v>
      </c>
      <c r="E31" s="4">
        <v>64.16001</v>
      </c>
      <c r="F31" s="3">
        <f t="shared" si="0"/>
        <v>0.21237519196717008</v>
      </c>
    </row>
    <row r="32" spans="1:6" x14ac:dyDescent="0.25">
      <c r="A32" s="1" t="s">
        <v>25</v>
      </c>
      <c r="B32" s="4">
        <v>1495.14383</v>
      </c>
      <c r="C32" s="4">
        <v>195.16229999999999</v>
      </c>
      <c r="D32" s="4">
        <v>1508.6498899999999</v>
      </c>
      <c r="E32" s="4">
        <v>302.61336</v>
      </c>
      <c r="F32" s="3">
        <f t="shared" si="0"/>
        <v>1</v>
      </c>
    </row>
    <row r="34" spans="1:10" x14ac:dyDescent="0.25">
      <c r="A34" t="s">
        <v>30</v>
      </c>
    </row>
    <row r="37" spans="1:10" x14ac:dyDescent="0.25">
      <c r="A37" s="10" t="s">
        <v>42</v>
      </c>
    </row>
    <row r="39" spans="1:10" ht="120" x14ac:dyDescent="0.25">
      <c r="A39" s="1"/>
      <c r="B39" s="2" t="s">
        <v>32</v>
      </c>
      <c r="C39" s="2" t="s">
        <v>33</v>
      </c>
      <c r="D39" s="2" t="s">
        <v>35</v>
      </c>
      <c r="E39" s="2" t="s">
        <v>31</v>
      </c>
      <c r="F39" s="2" t="s">
        <v>33</v>
      </c>
      <c r="G39" s="2" t="s">
        <v>38</v>
      </c>
      <c r="H39" s="2" t="s">
        <v>34</v>
      </c>
      <c r="I39" s="6" t="s">
        <v>39</v>
      </c>
      <c r="J39" s="6" t="s">
        <v>40</v>
      </c>
    </row>
    <row r="40" spans="1:10" x14ac:dyDescent="0.25">
      <c r="A40" s="1" t="s">
        <v>11</v>
      </c>
      <c r="B40" s="4">
        <v>79.161900000000003</v>
      </c>
      <c r="C40" s="4">
        <v>17.415620000000001</v>
      </c>
      <c r="D40" s="4">
        <f>B40/$B$67</f>
        <v>0.27556885804916864</v>
      </c>
      <c r="E40" s="4">
        <v>368.91723999999999</v>
      </c>
      <c r="F40" s="4">
        <v>73.89864</v>
      </c>
      <c r="G40" s="4">
        <f>E40/$E$67</f>
        <v>1.031280250313761</v>
      </c>
      <c r="H40" s="3">
        <f t="shared" ref="H40:H63" si="1">E40/$E$29</f>
        <v>1.1458715453851396</v>
      </c>
      <c r="I40" s="7">
        <f t="shared" ref="I40:I63" si="2">E40/B40</f>
        <v>4.6602878404889214</v>
      </c>
      <c r="J40" s="7">
        <f>G40/D40</f>
        <v>3.7423686319800109</v>
      </c>
    </row>
    <row r="41" spans="1:10" x14ac:dyDescent="0.25">
      <c r="A41" s="1" t="s">
        <v>15</v>
      </c>
      <c r="B41" s="4">
        <v>86.165469999999999</v>
      </c>
      <c r="C41" s="4">
        <v>18.956399999999999</v>
      </c>
      <c r="D41" s="4">
        <f>B41/$B$67</f>
        <v>0.29994884118711018</v>
      </c>
      <c r="E41" s="4">
        <v>301.82594999999998</v>
      </c>
      <c r="F41" s="4">
        <v>60.59451</v>
      </c>
      <c r="G41" s="4">
        <f>E41/$E$67</f>
        <v>0.84373162194097706</v>
      </c>
      <c r="H41" s="3">
        <f t="shared" si="1"/>
        <v>0.93748334386280741</v>
      </c>
      <c r="I41" s="7">
        <f t="shared" si="2"/>
        <v>3.5028643144405756</v>
      </c>
      <c r="J41" s="7">
        <f t="shared" ref="J41:J63" si="3">G41/D41</f>
        <v>2.812918425027858</v>
      </c>
    </row>
    <row r="42" spans="1:10" x14ac:dyDescent="0.25">
      <c r="A42" s="1" t="s">
        <v>7</v>
      </c>
      <c r="B42" s="4">
        <v>86.450789999999998</v>
      </c>
      <c r="C42" s="4">
        <v>19.019169999999999</v>
      </c>
      <c r="D42" s="4">
        <f>B42/$B$67</f>
        <v>0.30094206275681212</v>
      </c>
      <c r="E42" s="4">
        <v>223.94804999999999</v>
      </c>
      <c r="F42" s="4">
        <v>44.995710000000003</v>
      </c>
      <c r="G42" s="4">
        <f>E42/$E$67</f>
        <v>0.6260298408967786</v>
      </c>
      <c r="H42" s="3">
        <f t="shared" si="1"/>
        <v>0.69559150485753529</v>
      </c>
      <c r="I42" s="7">
        <f t="shared" si="2"/>
        <v>2.5904685197208726</v>
      </c>
      <c r="J42" s="7">
        <f t="shared" si="3"/>
        <v>2.0802337671310052</v>
      </c>
    </row>
    <row r="43" spans="1:10" x14ac:dyDescent="0.25">
      <c r="A43" s="1" t="s">
        <v>1</v>
      </c>
      <c r="B43" s="4">
        <v>129.04367999999999</v>
      </c>
      <c r="C43" s="4">
        <v>28.389610000000001</v>
      </c>
      <c r="D43" s="4">
        <f>B43/$B$67</f>
        <v>0.44921129401975368</v>
      </c>
      <c r="E43" s="4">
        <v>321.66818000000001</v>
      </c>
      <c r="F43" s="4">
        <v>64.476169999999996</v>
      </c>
      <c r="G43" s="4">
        <f>E43/$E$67</f>
        <v>0.8991990756202447</v>
      </c>
      <c r="H43" s="3">
        <f t="shared" si="1"/>
        <v>0.9991140953939297</v>
      </c>
      <c r="I43" s="7">
        <f t="shared" si="2"/>
        <v>2.4927077405108102</v>
      </c>
      <c r="J43" s="7">
        <f t="shared" si="3"/>
        <v>2.001728557565392</v>
      </c>
    </row>
    <row r="44" spans="1:10" x14ac:dyDescent="0.25">
      <c r="A44" s="1" t="s">
        <v>2</v>
      </c>
      <c r="B44" s="4">
        <v>211.6216</v>
      </c>
      <c r="C44" s="4">
        <v>46.556750000000001</v>
      </c>
      <c r="D44" s="4">
        <f>B44/$B$67</f>
        <v>0.73667158886456674</v>
      </c>
      <c r="E44" s="4">
        <v>460.73178999999999</v>
      </c>
      <c r="F44" s="4">
        <v>92.282740000000004</v>
      </c>
      <c r="G44" s="4">
        <f>E44/$E$67</f>
        <v>1.2879408826725127</v>
      </c>
      <c r="H44" s="3">
        <f t="shared" si="1"/>
        <v>1.4310511707594951</v>
      </c>
      <c r="I44" s="7">
        <f t="shared" si="2"/>
        <v>2.1771491662476796</v>
      </c>
      <c r="J44" s="7">
        <f t="shared" si="3"/>
        <v>1.748324358019044</v>
      </c>
    </row>
    <row r="45" spans="1:10" x14ac:dyDescent="0.25">
      <c r="A45" s="1" t="s">
        <v>10</v>
      </c>
      <c r="B45" s="4">
        <v>107.66105</v>
      </c>
      <c r="C45" s="4">
        <v>23.68543</v>
      </c>
      <c r="D45" s="4">
        <f>B45/$B$67</f>
        <v>0.37477666156161549</v>
      </c>
      <c r="E45" s="4">
        <v>220.88329999999999</v>
      </c>
      <c r="F45" s="4">
        <v>44.2517</v>
      </c>
      <c r="G45" s="4">
        <f>E45/$E$67</f>
        <v>0.61746256399980004</v>
      </c>
      <c r="H45" s="3">
        <f t="shared" si="1"/>
        <v>0.68607227008629201</v>
      </c>
      <c r="I45" s="7">
        <f t="shared" si="2"/>
        <v>2.0516547070644395</v>
      </c>
      <c r="J45" s="7">
        <f t="shared" si="3"/>
        <v>1.6475480661654955</v>
      </c>
    </row>
    <row r="46" spans="1:10" x14ac:dyDescent="0.25">
      <c r="A46" s="1" t="s">
        <v>16</v>
      </c>
      <c r="B46" s="4">
        <v>137.48477</v>
      </c>
      <c r="C46" s="4">
        <v>30.246649999999999</v>
      </c>
      <c r="D46" s="4">
        <f>B46/$B$67</f>
        <v>0.47859539839307291</v>
      </c>
      <c r="E46" s="4">
        <v>269.23597999999998</v>
      </c>
      <c r="F46" s="4">
        <v>54.007989999999999</v>
      </c>
      <c r="G46" s="4">
        <f>E46/$E$67</f>
        <v>0.75262882495778938</v>
      </c>
      <c r="H46" s="3">
        <f t="shared" si="1"/>
        <v>0.83625760746741606</v>
      </c>
      <c r="I46" s="7">
        <f t="shared" si="2"/>
        <v>1.9582967626159609</v>
      </c>
      <c r="J46" s="7">
        <f t="shared" si="3"/>
        <v>1.5725784817087844</v>
      </c>
    </row>
    <row r="47" spans="1:10" x14ac:dyDescent="0.25">
      <c r="A47" s="1" t="s">
        <v>23</v>
      </c>
      <c r="B47" s="4">
        <v>201.37994</v>
      </c>
      <c r="C47" s="4">
        <v>44.30359</v>
      </c>
      <c r="D47" s="4">
        <f>B47/$B$67</f>
        <v>0.70101955738568811</v>
      </c>
      <c r="E47" s="4">
        <v>344.85935000000001</v>
      </c>
      <c r="F47" s="4">
        <v>69.061509999999998</v>
      </c>
      <c r="G47" s="4">
        <f>E47/$E$67</f>
        <v>0.96402823785367409</v>
      </c>
      <c r="H47" s="3">
        <f t="shared" si="1"/>
        <v>1.0711467870816087</v>
      </c>
      <c r="I47" s="7">
        <f t="shared" si="2"/>
        <v>1.712481143851766</v>
      </c>
      <c r="J47" s="7">
        <f t="shared" si="3"/>
        <v>1.3751802324158033</v>
      </c>
    </row>
    <row r="48" spans="1:10" x14ac:dyDescent="0.25">
      <c r="A48" s="1" t="s">
        <v>5</v>
      </c>
      <c r="B48" s="4">
        <v>44.898499999999999</v>
      </c>
      <c r="C48" s="4">
        <v>9.8776700000000002</v>
      </c>
      <c r="D48" s="4">
        <f>B48/$B$67</f>
        <v>0.15629524270034698</v>
      </c>
      <c r="E48" s="4">
        <v>72.925510000000003</v>
      </c>
      <c r="F48" s="4">
        <v>14.624549999999999</v>
      </c>
      <c r="G48" s="4">
        <f>E48/$E$67</f>
        <v>0.20385774925308098</v>
      </c>
      <c r="H48" s="3">
        <f t="shared" si="1"/>
        <v>0.2265095197006772</v>
      </c>
      <c r="I48" s="7">
        <f t="shared" si="2"/>
        <v>1.6242304308607194</v>
      </c>
      <c r="J48" s="7">
        <f t="shared" si="3"/>
        <v>1.3043119274200943</v>
      </c>
    </row>
    <row r="49" spans="1:10" x14ac:dyDescent="0.25">
      <c r="A49" s="1" t="s">
        <v>13</v>
      </c>
      <c r="B49" s="4">
        <v>230.40965</v>
      </c>
      <c r="C49" s="4">
        <v>50.69012</v>
      </c>
      <c r="D49" s="4">
        <f>B49/$B$67</f>
        <v>0.80207428237584788</v>
      </c>
      <c r="E49" s="4">
        <v>341.80988000000002</v>
      </c>
      <c r="F49" s="4">
        <v>68.449560000000005</v>
      </c>
      <c r="G49" s="4">
        <f>E49/$E$67</f>
        <v>0.95550367504136335</v>
      </c>
      <c r="H49" s="3">
        <f t="shared" si="1"/>
        <v>1.0616750125949905</v>
      </c>
      <c r="I49" s="7">
        <f t="shared" si="2"/>
        <v>1.4834876924642697</v>
      </c>
      <c r="J49" s="7">
        <f t="shared" si="3"/>
        <v>1.191290752037377</v>
      </c>
    </row>
    <row r="50" spans="1:10" x14ac:dyDescent="0.25">
      <c r="A50" s="1" t="s">
        <v>17</v>
      </c>
      <c r="B50" s="4">
        <v>86.48545</v>
      </c>
      <c r="C50" s="4">
        <v>19.026800000000001</v>
      </c>
      <c r="D50" s="4">
        <f>B50/$B$67</f>
        <v>0.30106271696824449</v>
      </c>
      <c r="E50" s="4">
        <v>116.64179</v>
      </c>
      <c r="F50" s="4">
        <v>23.463509999999999</v>
      </c>
      <c r="G50" s="4">
        <f>E50/$E$67</f>
        <v>0.32606330457271437</v>
      </c>
      <c r="H50" s="3">
        <f t="shared" si="1"/>
        <v>0.36229401522083632</v>
      </c>
      <c r="I50" s="7">
        <f t="shared" si="2"/>
        <v>1.3486868600440884</v>
      </c>
      <c r="J50" s="7">
        <f t="shared" si="3"/>
        <v>1.0830411279624068</v>
      </c>
    </row>
    <row r="51" spans="1:10" x14ac:dyDescent="0.25">
      <c r="A51" s="1" t="s">
        <v>20</v>
      </c>
      <c r="B51" s="4">
        <v>62.21264</v>
      </c>
      <c r="C51" s="4">
        <v>13.686780000000001</v>
      </c>
      <c r="D51" s="4">
        <f>B51/$B$67</f>
        <v>0.21656713849748466</v>
      </c>
      <c r="E51" s="4">
        <v>83.281329999999997</v>
      </c>
      <c r="F51" s="4">
        <v>17.04853</v>
      </c>
      <c r="G51" s="4">
        <f>E51/$E$67</f>
        <v>0.23280666105184714</v>
      </c>
      <c r="H51" s="3">
        <f t="shared" si="1"/>
        <v>0.25867510639738545</v>
      </c>
      <c r="I51" s="7">
        <f t="shared" si="2"/>
        <v>1.3386560994678893</v>
      </c>
      <c r="J51" s="7">
        <f t="shared" si="3"/>
        <v>1.074986088226636</v>
      </c>
    </row>
    <row r="52" spans="1:10" x14ac:dyDescent="0.25">
      <c r="A52" s="1" t="s">
        <v>9</v>
      </c>
      <c r="B52" s="4">
        <v>123.47221999999999</v>
      </c>
      <c r="C52" s="4">
        <v>27.163889999999999</v>
      </c>
      <c r="D52" s="4">
        <f>B52/$B$67</f>
        <v>0.42981659947772499</v>
      </c>
      <c r="E52" s="4">
        <v>156.66127</v>
      </c>
      <c r="F52" s="4">
        <v>31.42399</v>
      </c>
      <c r="G52" s="4">
        <f>E52/$E$67</f>
        <v>0.43793473501013863</v>
      </c>
      <c r="H52" s="3">
        <f t="shared" si="1"/>
        <v>0.48659610365972222</v>
      </c>
      <c r="I52" s="7">
        <f t="shared" si="2"/>
        <v>1.2687977101245933</v>
      </c>
      <c r="J52" s="7">
        <f t="shared" si="3"/>
        <v>1.0188874406951198</v>
      </c>
    </row>
    <row r="53" spans="1:10" x14ac:dyDescent="0.25">
      <c r="A53" s="1" t="s">
        <v>14</v>
      </c>
      <c r="B53" s="4">
        <v>66.589399999999998</v>
      </c>
      <c r="C53" s="4">
        <v>14.64967</v>
      </c>
      <c r="D53" s="4">
        <f>B53/$B$67</f>
        <v>0.23180298750003864</v>
      </c>
      <c r="E53" s="4">
        <v>84.182360000000003</v>
      </c>
      <c r="F53" s="4">
        <v>17.0215</v>
      </c>
      <c r="G53" s="4">
        <f>E53/$E$67</f>
        <v>0.23532542228930031</v>
      </c>
      <c r="H53" s="3">
        <f t="shared" si="1"/>
        <v>0.2614737412308738</v>
      </c>
      <c r="I53" s="7">
        <f t="shared" si="2"/>
        <v>1.2642006085052577</v>
      </c>
      <c r="J53" s="7">
        <f t="shared" si="3"/>
        <v>1.0151958127341265</v>
      </c>
    </row>
    <row r="54" spans="1:10" x14ac:dyDescent="0.25">
      <c r="A54" s="1" t="s">
        <v>8</v>
      </c>
      <c r="B54" s="4">
        <v>357.98352</v>
      </c>
      <c r="C54" s="4">
        <v>78.756370000000004</v>
      </c>
      <c r="D54" s="4">
        <f>B54/$B$67</f>
        <v>1.2461690511069305</v>
      </c>
      <c r="E54" s="4">
        <v>450.38859000000002</v>
      </c>
      <c r="F54" s="4">
        <v>90.21508</v>
      </c>
      <c r="G54" s="4">
        <f>E54/$E$67</f>
        <v>1.2590272491295391</v>
      </c>
      <c r="H54" s="3">
        <f t="shared" si="1"/>
        <v>1.3989247822821564</v>
      </c>
      <c r="I54" s="7">
        <f t="shared" si="2"/>
        <v>1.2581266031464242</v>
      </c>
      <c r="J54" s="7">
        <f t="shared" si="3"/>
        <v>1.010318181157835</v>
      </c>
    </row>
    <row r="55" spans="1:10" x14ac:dyDescent="0.25">
      <c r="A55" s="1" t="s">
        <v>19</v>
      </c>
      <c r="B55" s="4">
        <v>122.13759</v>
      </c>
      <c r="C55" s="4">
        <v>26.870270000000001</v>
      </c>
      <c r="D55" s="4">
        <f>B55/$B$67</f>
        <v>0.42517064650011632</v>
      </c>
      <c r="E55" s="4">
        <v>139.17912999999999</v>
      </c>
      <c r="F55" s="4">
        <v>27.960529999999999</v>
      </c>
      <c r="G55" s="4">
        <f>E55/$E$67</f>
        <v>0.38906473447771506</v>
      </c>
      <c r="H55" s="3">
        <f t="shared" si="1"/>
        <v>0.43229588505665723</v>
      </c>
      <c r="I55" s="7">
        <f t="shared" si="2"/>
        <v>1.1395273969299704</v>
      </c>
      <c r="J55" s="7">
        <f t="shared" si="3"/>
        <v>0.91507901046411633</v>
      </c>
    </row>
    <row r="56" spans="1:10" x14ac:dyDescent="0.25">
      <c r="A56" s="1" t="s">
        <v>12</v>
      </c>
      <c r="B56" s="4">
        <v>104.42836</v>
      </c>
      <c r="C56" s="4">
        <v>22.974240000000002</v>
      </c>
      <c r="D56" s="4">
        <f>B56/$B$67</f>
        <v>0.36352341104934927</v>
      </c>
      <c r="E56" s="4">
        <v>113.52462</v>
      </c>
      <c r="F56" s="4">
        <v>22.745629999999998</v>
      </c>
      <c r="G56" s="4">
        <f>E56/$E$67</f>
        <v>0.31734949152925085</v>
      </c>
      <c r="H56" s="3">
        <f t="shared" si="1"/>
        <v>0.35261196185534927</v>
      </c>
      <c r="I56" s="7">
        <f t="shared" si="2"/>
        <v>1.0871052652746822</v>
      </c>
      <c r="J56" s="7">
        <f t="shared" si="3"/>
        <v>0.87298226712053439</v>
      </c>
    </row>
    <row r="57" spans="1:10" x14ac:dyDescent="0.25">
      <c r="A57" s="1" t="s">
        <v>3</v>
      </c>
      <c r="B57" s="4">
        <v>114.17635</v>
      </c>
      <c r="C57" s="4">
        <v>25.1188</v>
      </c>
      <c r="D57" s="4">
        <f>B57/$B$67</f>
        <v>0.39745693806897253</v>
      </c>
      <c r="E57" s="4">
        <v>121.29001</v>
      </c>
      <c r="F57" s="4">
        <v>24.475349999999999</v>
      </c>
      <c r="G57" s="4">
        <f>E57/$E$67</f>
        <v>0.33905705212735132</v>
      </c>
      <c r="H57" s="3">
        <f t="shared" si="1"/>
        <v>0.37673157046951516</v>
      </c>
      <c r="I57" s="7">
        <f t="shared" si="2"/>
        <v>1.0623041461738791</v>
      </c>
      <c r="J57" s="7">
        <f t="shared" si="3"/>
        <v>0.85306613032004286</v>
      </c>
    </row>
    <row r="58" spans="1:10" x14ac:dyDescent="0.25">
      <c r="A58" s="1" t="s">
        <v>21</v>
      </c>
      <c r="B58" s="4">
        <v>62.906190000000002</v>
      </c>
      <c r="C58" s="4">
        <v>13.839359999999999</v>
      </c>
      <c r="D58" s="4">
        <f>B58/$B$67</f>
        <v>0.21898144110391529</v>
      </c>
      <c r="E58" s="4">
        <v>65.820779999999999</v>
      </c>
      <c r="F58" s="4">
        <v>13.486610000000001</v>
      </c>
      <c r="G58" s="4">
        <f>E58/$E$67</f>
        <v>0.18399701373198771</v>
      </c>
      <c r="H58" s="3">
        <f t="shared" si="1"/>
        <v>0.2044419471886304</v>
      </c>
      <c r="I58" s="7">
        <f t="shared" si="2"/>
        <v>1.0463323243706224</v>
      </c>
      <c r="J58" s="7">
        <f t="shared" si="3"/>
        <v>0.84024021763868972</v>
      </c>
    </row>
    <row r="59" spans="1:10" x14ac:dyDescent="0.25">
      <c r="A59" s="1" t="s">
        <v>25</v>
      </c>
      <c r="B59" s="4">
        <v>1495.14383</v>
      </c>
      <c r="C59" s="4">
        <v>195.16229999999999</v>
      </c>
      <c r="D59" s="4">
        <f>B59/$B$67</f>
        <v>5.2047143619892946</v>
      </c>
      <c r="E59" s="4">
        <v>1508.6498899999999</v>
      </c>
      <c r="F59" s="4">
        <v>302.61336</v>
      </c>
      <c r="G59" s="4">
        <f>E59/$E$67</f>
        <v>4.2173166973574565</v>
      </c>
      <c r="H59" s="3">
        <f t="shared" si="1"/>
        <v>4.6859262551661205</v>
      </c>
      <c r="I59" s="7">
        <f t="shared" si="2"/>
        <v>1.0090332847776926</v>
      </c>
      <c r="J59" s="7">
        <f t="shared" si="3"/>
        <v>0.81028782831139945</v>
      </c>
    </row>
    <row r="60" spans="1:10" x14ac:dyDescent="0.25">
      <c r="A60" s="1" t="s">
        <v>18</v>
      </c>
      <c r="B60" s="4">
        <v>449.14920999999998</v>
      </c>
      <c r="C60" s="4">
        <v>98.812830000000005</v>
      </c>
      <c r="D60" s="4">
        <f>B60/$B$67</f>
        <v>1.5635240550490352</v>
      </c>
      <c r="E60" s="4">
        <v>440.26931999999999</v>
      </c>
      <c r="F60" s="4">
        <v>88.16704</v>
      </c>
      <c r="G60" s="4">
        <f>E60/$E$67</f>
        <v>1.2307395949700517</v>
      </c>
      <c r="H60" s="3">
        <f t="shared" si="1"/>
        <v>1.3674939292456612</v>
      </c>
      <c r="I60" s="7">
        <f t="shared" si="2"/>
        <v>0.98022953218597453</v>
      </c>
      <c r="J60" s="7">
        <f t="shared" si="3"/>
        <v>0.78715744154729572</v>
      </c>
    </row>
    <row r="61" spans="1:10" x14ac:dyDescent="0.25">
      <c r="A61" s="1" t="s">
        <v>22</v>
      </c>
      <c r="B61" s="4">
        <v>1660.6085</v>
      </c>
      <c r="C61" s="4">
        <v>365.33386999999999</v>
      </c>
      <c r="D61" s="4">
        <f>B61/$B$67</f>
        <v>5.7807100134249287</v>
      </c>
      <c r="E61" s="4">
        <v>1606.1372100000001</v>
      </c>
      <c r="F61" s="4">
        <v>321.95339999999999</v>
      </c>
      <c r="G61" s="4">
        <f>E61/$E$67</f>
        <v>4.4898351293288599</v>
      </c>
      <c r="H61" s="3">
        <f t="shared" si="1"/>
        <v>4.9887257286302926</v>
      </c>
      <c r="I61" s="7">
        <f t="shared" si="2"/>
        <v>0.96719799398834827</v>
      </c>
      <c r="J61" s="7">
        <f t="shared" si="3"/>
        <v>0.77669267596918301</v>
      </c>
    </row>
    <row r="62" spans="1:10" x14ac:dyDescent="0.25">
      <c r="A62" s="1" t="s">
        <v>0</v>
      </c>
      <c r="B62" s="4">
        <v>233.44535999999999</v>
      </c>
      <c r="C62" s="4">
        <v>51.357979999999998</v>
      </c>
      <c r="D62" s="4">
        <f>B62/$B$67</f>
        <v>0.81264182987115097</v>
      </c>
      <c r="E62" s="4">
        <v>210.62242000000001</v>
      </c>
      <c r="F62" s="4">
        <v>42.181699999999999</v>
      </c>
      <c r="G62" s="4">
        <f>E62/$E$67</f>
        <v>0.58877904979255002</v>
      </c>
      <c r="H62" s="3">
        <f t="shared" si="1"/>
        <v>0.65420157078633123</v>
      </c>
      <c r="I62" s="7">
        <f t="shared" si="2"/>
        <v>0.90223433869064695</v>
      </c>
      <c r="J62" s="7">
        <f t="shared" si="3"/>
        <v>0.72452466529553905</v>
      </c>
    </row>
    <row r="63" spans="1:10" x14ac:dyDescent="0.25">
      <c r="A63" s="1" t="s">
        <v>4</v>
      </c>
      <c r="B63" s="4">
        <v>641.39733000000001</v>
      </c>
      <c r="C63" s="4">
        <v>141.10740999999999</v>
      </c>
      <c r="D63" s="4">
        <f>B63/$B$67</f>
        <v>2.2327550220988353</v>
      </c>
      <c r="E63" s="4">
        <v>562.00451999999996</v>
      </c>
      <c r="F63" s="4">
        <v>112.64266000000001</v>
      </c>
      <c r="G63" s="4">
        <f>E63/$E$67</f>
        <v>1.5710411420812569</v>
      </c>
      <c r="H63" s="3">
        <f t="shared" si="1"/>
        <v>1.7456082774712116</v>
      </c>
      <c r="I63" s="7">
        <f t="shared" si="2"/>
        <v>0.87621898893779293</v>
      </c>
      <c r="J63" s="7">
        <f t="shared" si="3"/>
        <v>0.70363346024609819</v>
      </c>
    </row>
    <row r="65" spans="1:10" x14ac:dyDescent="0.25">
      <c r="A65" t="s">
        <v>30</v>
      </c>
    </row>
    <row r="67" spans="1:10" x14ac:dyDescent="0.25">
      <c r="A67" s="8" t="s">
        <v>36</v>
      </c>
      <c r="B67" s="9">
        <f>AVERAGE(B40:B63)</f>
        <v>287.26722083333328</v>
      </c>
      <c r="C67" s="11"/>
      <c r="D67" s="13"/>
      <c r="E67" s="9">
        <f>AVERAGE(E40:E63)</f>
        <v>357.72743624999998</v>
      </c>
      <c r="F67" s="11"/>
      <c r="G67" s="12"/>
      <c r="H67" s="13"/>
      <c r="I67" s="9">
        <f>AVERAGE(I40:I63)</f>
        <v>1.6584283112868288</v>
      </c>
      <c r="J67" s="9">
        <f>AVERAGE(J40:J63)</f>
        <v>1.3317739811316625</v>
      </c>
    </row>
    <row r="68" spans="1:10" x14ac:dyDescent="0.25">
      <c r="A68" s="8" t="s">
        <v>37</v>
      </c>
      <c r="B68" s="9">
        <f>_xlfn.STDEV.P(B40:B63)</f>
        <v>412.86142326477659</v>
      </c>
      <c r="C68" s="14"/>
      <c r="D68" s="16"/>
      <c r="E68" s="9">
        <f>_xlfn.STDEV.P(E40:E63)</f>
        <v>387.3129197012646</v>
      </c>
      <c r="F68" s="14"/>
      <c r="G68" s="15"/>
      <c r="H68" s="16"/>
      <c r="I68" s="9">
        <f>_xlfn.STDEV.P(I40:I63)</f>
        <v>0.89117537127059354</v>
      </c>
      <c r="J68" s="9">
        <f>_xlfn.STDEV.P(J40:J63)</f>
        <v>0.71564394071554038</v>
      </c>
    </row>
    <row r="71" spans="1:10" x14ac:dyDescent="0.25">
      <c r="A71" s="1" t="s">
        <v>24</v>
      </c>
      <c r="B71" s="4">
        <v>234.75085000000001</v>
      </c>
      <c r="C71" s="4">
        <v>51.645189999999999</v>
      </c>
      <c r="D71" s="4">
        <f t="shared" ref="D71" si="4">B71/$B$30</f>
        <v>1.1657111924852099</v>
      </c>
      <c r="E71" s="4">
        <v>320.39981</v>
      </c>
      <c r="F71" s="4">
        <v>64.16001</v>
      </c>
      <c r="G71" s="4">
        <f>E71/$E$30</f>
        <v>4.6393397711692081</v>
      </c>
      <c r="H71" s="3">
        <f t="shared" ref="H71" si="5">E71/$E$28</f>
        <v>2.4369480022376733</v>
      </c>
      <c r="I71" s="1">
        <f>E71/B71</f>
        <v>1.3648504787096616</v>
      </c>
      <c r="J71" s="1">
        <f t="shared" ref="J71" si="6">G71/D71</f>
        <v>3.9798363446082039</v>
      </c>
    </row>
  </sheetData>
  <mergeCells count="6">
    <mergeCell ref="F67:H68"/>
    <mergeCell ref="B10:C10"/>
    <mergeCell ref="B12:C12"/>
    <mergeCell ref="B14:C14"/>
    <mergeCell ref="B28:C28"/>
    <mergeCell ref="C67:D68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Universität Salzburg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Discher Michael</dc:creator>
  <cp:lastModifiedBy>Discher Michael</cp:lastModifiedBy>
  <dcterms:created xsi:type="dcterms:W3CDTF">2021-04-12T14:16:31Z</dcterms:created>
  <dcterms:modified xsi:type="dcterms:W3CDTF">2021-04-16T14:58:52Z</dcterms:modified>
</cp:coreProperties>
</file>